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defaultThemeVersion="124226"/>
  <bookViews>
    <workbookView xWindow="510" yWindow="-90" windowWidth="14745" windowHeight="14445" tabRatio="974"/>
  </bookViews>
  <sheets>
    <sheet name="(a) Covering Page" sheetId="11" r:id="rId1"/>
    <sheet name="(b) QAPE" sheetId="1" r:id="rId2"/>
    <sheet name="(c) NA - DO NOT USE" sheetId="2" r:id="rId3"/>
    <sheet name="(d) Foreign Currency Calculator" sheetId="13" r:id="rId4"/>
    <sheet name="(e) Interested Parties" sheetId="4" r:id="rId5"/>
    <sheet name="(f) Development" sheetId="21" r:id="rId6"/>
    <sheet name="(g) Foreign Resident $" sheetId="6" r:id="rId7"/>
    <sheet name="(h) OS Flights" sheetId="15" r:id="rId8"/>
    <sheet name="(i) OS Travel" sheetId="16" r:id="rId9"/>
    <sheet name="(j) $ on non-Resident" sheetId="17" r:id="rId10"/>
    <sheet name="(k) $ on Aust. resident" sheetId="18" r:id="rId11"/>
    <sheet name="Office use only" sheetId="22" state="hidden" r:id="rId12"/>
    <sheet name="Sheet2" sheetId="23" r:id="rId13"/>
    <sheet name="Sheet3" sheetId="24" r:id="rId14"/>
  </sheets>
  <externalReferences>
    <externalReference r:id="rId15"/>
  </externalReferences>
  <definedNames>
    <definedName name="Draop" localSheetId="5">'(f) Development'!$K$1:$K$2</definedName>
    <definedName name="Draop">'(f) Development'!$K$1:$K$2</definedName>
    <definedName name="Drop" localSheetId="5">'(f) Development'!$K$1:$K$2</definedName>
    <definedName name="Drop">'(f) Development'!$K$1:$K$2</definedName>
    <definedName name="_xlnm.Print_Area" localSheetId="0">'(a) Covering Page'!$A$1:$B$160</definedName>
    <definedName name="_xlnm.Print_Area" localSheetId="1">'(b) QAPE'!$A$1:$J$167</definedName>
    <definedName name="_xlnm.Print_Area" localSheetId="2">'(c) NA - DO NOT USE'!$A$1:$E$4</definedName>
    <definedName name="_xlnm.Print_Area" localSheetId="3">'(d) Foreign Currency Calculator'!$A$107:$K$175</definedName>
    <definedName name="_xlnm.Print_Area" localSheetId="4">'(e) Interested Parties'!$A$1:$F$62</definedName>
    <definedName name="_xlnm.Print_Area" localSheetId="5">'(f) Development'!$A$45:$J$74</definedName>
    <definedName name="_xlnm.Print_Area" localSheetId="6">'(g) Foreign Resident $'!$A$1:$E$55</definedName>
    <definedName name="_xlnm.Print_Area" localSheetId="7">'(h) OS Flights'!$A$42:$O$87</definedName>
    <definedName name="_xlnm.Print_Area" localSheetId="8">'(i) OS Travel'!$A$32:$K$51</definedName>
    <definedName name="_xlnm.Print_Area" localSheetId="9">'(j) $ on non-Resident'!$A$34:$I$63</definedName>
    <definedName name="_xlnm.Print_Area" localSheetId="10">'(k) $ on Aust. resident'!$A$34:$G$54</definedName>
    <definedName name="_xlnm.Print_Area" localSheetId="11">'Office use only'!$A$1:$B$45</definedName>
    <definedName name="_xlnm.Print_Titles" localSheetId="4">'(e) Interested Parties'!$14:$14</definedName>
    <definedName name="_xlnm.Print_Titles" localSheetId="7">'(h) OS Flights'!$1:$3</definedName>
    <definedName name="s">'[1](f) Development'!$K$4:$K$5</definedName>
    <definedName name="YN">'(f) Development'!$K$4:$K$5</definedName>
    <definedName name="Z_5C847BB0_3760_4728_90DC_FB034F6A84EC_.wvu.PrintArea" localSheetId="7" hidden="1">'(h) OS Flights'!$A$1:$O$45</definedName>
    <definedName name="Z_5C847BB0_3760_4728_90DC_FB034F6A84EC_.wvu.PrintArea" localSheetId="8" hidden="1">'(i) OS Travel'!$A$1:$H$51</definedName>
    <definedName name="Z_5C847BB0_3760_4728_90DC_FB034F6A84EC_.wvu.PrintArea" localSheetId="10" hidden="1">'(k) $ on Aust. resident'!$A$1:$G$54</definedName>
    <definedName name="Z_64FB7760_69E2_424C_8F0E_6B3F0716C577_.wvu.PrintArea" localSheetId="7" hidden="1">'(h) OS Flights'!$A$1:$O$45</definedName>
    <definedName name="Z_64FB7760_69E2_424C_8F0E_6B3F0716C577_.wvu.PrintArea" localSheetId="8" hidden="1">'(i) OS Travel'!$A$1:$H$51</definedName>
    <definedName name="Z_64FB7760_69E2_424C_8F0E_6B3F0716C577_.wvu.PrintArea" localSheetId="10" hidden="1">'(k) $ on Aust. resident'!$A$1:$G$54</definedName>
    <definedName name="Z_69E92A27_7F97_496C_BF8F_36EB0A873270_.wvu.PrintArea" localSheetId="7" hidden="1">'(h) OS Flights'!$A$1:$O$45</definedName>
    <definedName name="Z_69E92A27_7F97_496C_BF8F_36EB0A873270_.wvu.PrintArea" localSheetId="8" hidden="1">'(i) OS Travel'!$A$1:$H$51</definedName>
    <definedName name="Z_69E92A27_7F97_496C_BF8F_36EB0A873270_.wvu.PrintArea" localSheetId="10" hidden="1">'(k) $ on Aust. resident'!$A$1:$G$54</definedName>
    <definedName name="Z_D03EFE76_D605_4216_9A0E_150369E9054E_.wvu.PrintArea" localSheetId="7" hidden="1">'(h) OS Flights'!$A$1:$O$45</definedName>
    <definedName name="Z_D03EFE76_D605_4216_9A0E_150369E9054E_.wvu.PrintArea" localSheetId="8" hidden="1">'(i) OS Travel'!$A$1:$H$51</definedName>
    <definedName name="Z_D03EFE76_D605_4216_9A0E_150369E9054E_.wvu.PrintArea" localSheetId="10" hidden="1">'(k) $ on Aust. resident'!$A$1:$G$54</definedName>
  </definedNames>
  <calcPr calcId="145621"/>
</workbook>
</file>

<file path=xl/calcChain.xml><?xml version="1.0" encoding="utf-8"?>
<calcChain xmlns="http://schemas.openxmlformats.org/spreadsheetml/2006/main">
  <c r="D43" i="15" l="1"/>
  <c r="D5" i="6"/>
  <c r="F73" i="21"/>
  <c r="F72" i="21"/>
  <c r="E55" i="21"/>
  <c r="E49" i="21"/>
  <c r="E42" i="21"/>
  <c r="E41" i="21"/>
  <c r="D5" i="21"/>
  <c r="E60" i="4"/>
  <c r="E59" i="4"/>
  <c r="E53" i="4"/>
  <c r="E21" i="4"/>
  <c r="D163" i="1"/>
  <c r="F10" i="1"/>
  <c r="D6" i="1"/>
  <c r="K165" i="13"/>
  <c r="K174" i="13" s="1"/>
  <c r="G165" i="13"/>
  <c r="G171" i="13" s="1"/>
  <c r="F165" i="13"/>
  <c r="F168" i="13" s="1"/>
  <c r="D165" i="13"/>
  <c r="E157" i="13"/>
  <c r="K143" i="13"/>
  <c r="K152" i="13" s="1"/>
  <c r="G143" i="13"/>
  <c r="G149" i="13" s="1"/>
  <c r="F143" i="13"/>
  <c r="F146" i="13" s="1"/>
  <c r="D143" i="13"/>
  <c r="E135" i="13"/>
  <c r="G129" i="13"/>
  <c r="D5" i="1"/>
  <c r="E43" i="21" l="1"/>
  <c r="F74" i="21"/>
  <c r="E25" i="21" l="1"/>
  <c r="D44" i="1"/>
  <c r="M85" i="15"/>
  <c r="L85" i="15"/>
  <c r="K85" i="15"/>
  <c r="J92" i="1"/>
  <c r="D115" i="1"/>
  <c r="D22" i="1"/>
  <c r="D117" i="1" s="1"/>
  <c r="D79" i="1"/>
  <c r="D94" i="1"/>
  <c r="J15" i="1"/>
  <c r="J17" i="1"/>
  <c r="J14" i="1"/>
  <c r="J22" i="1" s="1"/>
  <c r="J16" i="1"/>
  <c r="J18" i="1"/>
  <c r="J19" i="1"/>
  <c r="J20" i="1"/>
  <c r="J21" i="1"/>
  <c r="J85" i="1"/>
  <c r="J86" i="1"/>
  <c r="J94" i="1" s="1"/>
  <c r="J87" i="1"/>
  <c r="J88" i="1"/>
  <c r="J89" i="1"/>
  <c r="J90" i="1"/>
  <c r="J91" i="1"/>
  <c r="J93" i="1"/>
  <c r="J45" i="1"/>
  <c r="J46" i="1"/>
  <c r="J47" i="1"/>
  <c r="J48" i="1"/>
  <c r="J49" i="1"/>
  <c r="J50" i="1"/>
  <c r="J51" i="1"/>
  <c r="J52" i="1"/>
  <c r="J53" i="1"/>
  <c r="J79" i="1" s="1"/>
  <c r="J54" i="1"/>
  <c r="J55" i="1"/>
  <c r="J56" i="1"/>
  <c r="J57" i="1"/>
  <c r="J58" i="1"/>
  <c r="J59" i="1"/>
  <c r="J60" i="1"/>
  <c r="J61" i="1"/>
  <c r="J62" i="1"/>
  <c r="J63" i="1"/>
  <c r="J64" i="1"/>
  <c r="J65" i="1"/>
  <c r="J66" i="1"/>
  <c r="J67" i="1"/>
  <c r="J68" i="1"/>
  <c r="J69" i="1"/>
  <c r="J70" i="1"/>
  <c r="J71" i="1"/>
  <c r="J72" i="1"/>
  <c r="J73" i="1"/>
  <c r="J74" i="1"/>
  <c r="J75" i="1"/>
  <c r="J76" i="1"/>
  <c r="J77" i="1"/>
  <c r="J78" i="1"/>
  <c r="J23" i="1"/>
  <c r="J24" i="1"/>
  <c r="J25" i="1"/>
  <c r="J26" i="1"/>
  <c r="J44" i="1" s="1"/>
  <c r="J27" i="1"/>
  <c r="J28" i="1"/>
  <c r="J29" i="1"/>
  <c r="J30" i="1"/>
  <c r="J31" i="1"/>
  <c r="J32" i="1"/>
  <c r="J33" i="1"/>
  <c r="J34" i="1"/>
  <c r="J35" i="1"/>
  <c r="J36" i="1"/>
  <c r="J37" i="1"/>
  <c r="J38" i="1"/>
  <c r="J39" i="1"/>
  <c r="J40" i="1"/>
  <c r="J41" i="1"/>
  <c r="J42" i="1"/>
  <c r="J43" i="1"/>
  <c r="J96" i="1"/>
  <c r="J97" i="1"/>
  <c r="J98" i="1"/>
  <c r="J99" i="1"/>
  <c r="J100" i="1"/>
  <c r="J101" i="1"/>
  <c r="J102" i="1"/>
  <c r="J103" i="1"/>
  <c r="J104" i="1"/>
  <c r="J107" i="1" s="1"/>
  <c r="J105" i="1"/>
  <c r="J106" i="1"/>
  <c r="J126" i="1" s="1"/>
  <c r="J108" i="1"/>
  <c r="J109" i="1"/>
  <c r="J110" i="1"/>
  <c r="J111" i="1"/>
  <c r="J115" i="1" s="1"/>
  <c r="J112" i="1"/>
  <c r="J113" i="1"/>
  <c r="J114" i="1"/>
  <c r="D107" i="1"/>
  <c r="I89" i="13"/>
  <c r="J89" i="13"/>
  <c r="K89" i="13"/>
  <c r="K94" i="13"/>
  <c r="K103" i="13" s="1"/>
  <c r="I91" i="13"/>
  <c r="J91" i="13" s="1"/>
  <c r="I90" i="13"/>
  <c r="J90" i="13"/>
  <c r="G58" i="13"/>
  <c r="E64" i="13" s="1"/>
  <c r="E91" i="13"/>
  <c r="F91" i="13" s="1"/>
  <c r="E86" i="13"/>
  <c r="I68" i="13"/>
  <c r="J68" i="13"/>
  <c r="H22" i="1"/>
  <c r="H94" i="1"/>
  <c r="H79" i="1"/>
  <c r="H95" i="1" s="1"/>
  <c r="H117" i="1" s="1"/>
  <c r="H44" i="1"/>
  <c r="H107" i="1"/>
  <c r="H115" i="1"/>
  <c r="F22" i="1"/>
  <c r="L22" i="1"/>
  <c r="F94" i="1"/>
  <c r="L94" i="1"/>
  <c r="F79" i="1"/>
  <c r="L79" i="1"/>
  <c r="F44" i="1"/>
  <c r="F95" i="1" s="1"/>
  <c r="L44" i="1"/>
  <c r="F107" i="1"/>
  <c r="L107" i="1"/>
  <c r="F115" i="1"/>
  <c r="L115" i="1"/>
  <c r="K72" i="13"/>
  <c r="K81" i="13"/>
  <c r="I86" i="13"/>
  <c r="L14" i="1"/>
  <c r="L15" i="1"/>
  <c r="L16" i="1"/>
  <c r="L17" i="1"/>
  <c r="L18" i="1"/>
  <c r="L19" i="1"/>
  <c r="L23" i="1"/>
  <c r="L24" i="1"/>
  <c r="L25" i="1"/>
  <c r="L26" i="1"/>
  <c r="L27" i="1"/>
  <c r="L28" i="1"/>
  <c r="L29" i="1"/>
  <c r="L30" i="1"/>
  <c r="L31" i="1"/>
  <c r="L32" i="1"/>
  <c r="L33" i="1"/>
  <c r="L34" i="1"/>
  <c r="L35" i="1"/>
  <c r="L36" i="1"/>
  <c r="L37" i="1"/>
  <c r="L38" i="1"/>
  <c r="L39" i="1"/>
  <c r="L40"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85" i="1"/>
  <c r="L86" i="1"/>
  <c r="L87" i="1"/>
  <c r="L88" i="1"/>
  <c r="L89" i="1"/>
  <c r="L90" i="1"/>
  <c r="L91" i="1"/>
  <c r="L92" i="1"/>
  <c r="L93" i="1"/>
  <c r="L106" i="1"/>
  <c r="L108" i="1"/>
  <c r="L111" i="1"/>
  <c r="L112" i="1"/>
  <c r="I64" i="13"/>
  <c r="D72" i="13"/>
  <c r="D94" i="13"/>
  <c r="K39" i="15"/>
  <c r="L39" i="15"/>
  <c r="M39" i="15"/>
  <c r="B23" i="17"/>
  <c r="D18" i="17" s="1"/>
  <c r="D23" i="17" s="1"/>
  <c r="D19" i="17"/>
  <c r="D28" i="18"/>
  <c r="F24" i="18"/>
  <c r="F31" i="18" s="1"/>
  <c r="D20" i="17"/>
  <c r="E68" i="13"/>
  <c r="F68" i="13"/>
  <c r="F72" i="13" s="1"/>
  <c r="F75" i="13" s="1"/>
  <c r="E90" i="13"/>
  <c r="F90" i="13"/>
  <c r="G90" i="13"/>
  <c r="G94" i="13" s="1"/>
  <c r="G100" i="13" s="1"/>
  <c r="D95" i="1"/>
  <c r="G68" i="13"/>
  <c r="G72" i="13" s="1"/>
  <c r="G78" i="13" s="1"/>
  <c r="G91" i="13"/>
  <c r="F22" i="18"/>
  <c r="F23" i="18"/>
  <c r="F21" i="18"/>
  <c r="F20" i="18"/>
  <c r="D21" i="17"/>
  <c r="F25" i="18"/>
  <c r="F19" i="18"/>
  <c r="F26" i="18"/>
  <c r="E55" i="4" l="1"/>
  <c r="E57" i="4" s="1"/>
  <c r="D123" i="1"/>
  <c r="D125" i="1" s="1"/>
  <c r="J123" i="1"/>
  <c r="B7" i="1"/>
  <c r="B8" i="1" s="1"/>
  <c r="F117" i="1"/>
  <c r="L117" i="1" s="1"/>
  <c r="L95" i="1"/>
  <c r="J117" i="1"/>
  <c r="D129" i="1" s="1"/>
  <c r="D127" i="1"/>
  <c r="J128" i="1"/>
  <c r="C106" i="1" s="1"/>
  <c r="J95" i="1"/>
  <c r="E89" i="13"/>
  <c r="F89" i="13" s="1"/>
  <c r="F94" i="13" s="1"/>
  <c r="F97" i="13" s="1"/>
  <c r="F28" i="18"/>
  <c r="F30" i="18" s="1"/>
  <c r="J119" i="1" l="1"/>
  <c r="C22" i="1"/>
  <c r="D130" i="1"/>
  <c r="D132" i="1" s="1"/>
  <c r="D133" i="1" l="1"/>
  <c r="D139" i="1"/>
  <c r="D150" i="1" s="1"/>
  <c r="D161" i="1" l="1"/>
  <c r="D166" i="1" s="1"/>
  <c r="D134" i="1"/>
</calcChain>
</file>

<file path=xl/comments1.xml><?xml version="1.0" encoding="utf-8"?>
<comments xmlns="http://schemas.openxmlformats.org/spreadsheetml/2006/main">
  <authors>
    <author>Susan Wells</author>
  </authors>
  <commentList>
    <comment ref="K62" authorId="0">
      <text>
        <r>
          <rPr>
            <b/>
            <sz val="8"/>
            <color indexed="81"/>
            <rFont val="Tahoma"/>
            <family val="2"/>
          </rPr>
          <t>NOTE:</t>
        </r>
        <r>
          <rPr>
            <sz val="8"/>
            <color indexed="81"/>
            <rFont val="Tahoma"/>
            <family val="2"/>
          </rPr>
          <t xml:space="preserve">  This column must list QAPE expenditure only.  Do NOT list non-QAPE expenditure.  Non-QAPE expenditure cannot  cotribute to your QAPE threshold.</t>
        </r>
      </text>
    </comment>
    <comment ref="K81" authorId="0">
      <text>
        <r>
          <rPr>
            <b/>
            <sz val="8"/>
            <color indexed="81"/>
            <rFont val="Tahoma"/>
            <family val="2"/>
          </rPr>
          <t xml:space="preserve">NOTE:  </t>
        </r>
        <r>
          <rPr>
            <sz val="8"/>
            <color indexed="81"/>
            <rFont val="Tahoma"/>
            <family val="2"/>
          </rPr>
          <t>This threshold adjustment only pertains to QAPE items</t>
        </r>
        <r>
          <rPr>
            <sz val="8"/>
            <color indexed="81"/>
            <rFont val="Tahoma"/>
            <family val="2"/>
          </rPr>
          <t xml:space="preserve">
</t>
        </r>
      </text>
    </comment>
    <comment ref="K84" authorId="0">
      <text>
        <r>
          <rPr>
            <b/>
            <sz val="8"/>
            <color indexed="81"/>
            <rFont val="Tahoma"/>
            <family val="2"/>
          </rPr>
          <t>NOTE:</t>
        </r>
        <r>
          <rPr>
            <sz val="8"/>
            <color indexed="81"/>
            <rFont val="Tahoma"/>
            <family val="2"/>
          </rPr>
          <t xml:space="preserve">  This column must list QAPE expenditure only.  Do NOT list non-QAPE expenditure.  Non-QAPE expenditure cannot  cotribute to your QAPE threshold.</t>
        </r>
      </text>
    </comment>
    <comment ref="K103" authorId="0">
      <text>
        <r>
          <rPr>
            <b/>
            <sz val="8"/>
            <color indexed="81"/>
            <rFont val="Tahoma"/>
            <family val="2"/>
          </rPr>
          <t>NOTE</t>
        </r>
        <r>
          <rPr>
            <sz val="8"/>
            <color indexed="81"/>
            <rFont val="Tahoma"/>
            <family val="2"/>
          </rPr>
          <t>:  This threshold adjustment only pertains to QAPE items</t>
        </r>
      </text>
    </comment>
    <comment ref="K133" authorId="0">
      <text>
        <r>
          <rPr>
            <b/>
            <sz val="8"/>
            <color indexed="81"/>
            <rFont val="Tahoma"/>
            <family val="2"/>
          </rPr>
          <t>NOTE:</t>
        </r>
        <r>
          <rPr>
            <sz val="8"/>
            <color indexed="81"/>
            <rFont val="Tahoma"/>
            <family val="2"/>
          </rPr>
          <t xml:space="preserve">  This column must list QAPE expenditure only.  Do NOT list non-QAPE expenditure.  Non-QAPE expenditure cannot  cotribute to your QAPE threshold.</t>
        </r>
      </text>
    </comment>
    <comment ref="K152" authorId="0">
      <text>
        <r>
          <rPr>
            <b/>
            <sz val="8"/>
            <color indexed="81"/>
            <rFont val="Tahoma"/>
            <family val="2"/>
          </rPr>
          <t xml:space="preserve">NOTE:  </t>
        </r>
        <r>
          <rPr>
            <sz val="8"/>
            <color indexed="81"/>
            <rFont val="Tahoma"/>
            <family val="2"/>
          </rPr>
          <t>This threshold adjustment only pertains to QAPE items</t>
        </r>
        <r>
          <rPr>
            <sz val="8"/>
            <color indexed="81"/>
            <rFont val="Tahoma"/>
            <family val="2"/>
          </rPr>
          <t xml:space="preserve">
</t>
        </r>
      </text>
    </comment>
    <comment ref="K155" authorId="0">
      <text>
        <r>
          <rPr>
            <b/>
            <sz val="8"/>
            <color indexed="81"/>
            <rFont val="Tahoma"/>
            <family val="2"/>
          </rPr>
          <t>NOTE:</t>
        </r>
        <r>
          <rPr>
            <sz val="8"/>
            <color indexed="81"/>
            <rFont val="Tahoma"/>
            <family val="2"/>
          </rPr>
          <t xml:space="preserve">  This column must list QAPE expenditure only.  Do NOT list non-QAPE expenditure.  Non-QAPE expenditure cannot  cotribute to your QAPE threshold.</t>
        </r>
      </text>
    </comment>
    <comment ref="K174" authorId="0">
      <text>
        <r>
          <rPr>
            <b/>
            <sz val="8"/>
            <color indexed="81"/>
            <rFont val="Tahoma"/>
            <family val="2"/>
          </rPr>
          <t>NOTE</t>
        </r>
        <r>
          <rPr>
            <sz val="8"/>
            <color indexed="81"/>
            <rFont val="Tahoma"/>
            <family val="2"/>
          </rPr>
          <t>:  This threshold adjustment only pertains to QAPE items</t>
        </r>
      </text>
    </comment>
  </commentList>
</comments>
</file>

<file path=xl/sharedStrings.xml><?xml version="1.0" encoding="utf-8"?>
<sst xmlns="http://schemas.openxmlformats.org/spreadsheetml/2006/main" count="1065" uniqueCount="519">
  <si>
    <r>
      <t>photography</t>
    </r>
    <r>
      <rPr>
        <sz val="10"/>
        <rFont val="Arial"/>
        <family val="2"/>
      </rPr>
      <t xml:space="preserve"> is </t>
    </r>
    <r>
      <rPr>
        <u/>
        <sz val="10"/>
        <rFont val="Arial"/>
        <family val="2"/>
      </rPr>
      <t>non-QAPE</t>
    </r>
  </si>
  <si>
    <t>Development expenditure breakdown</t>
  </si>
  <si>
    <t xml:space="preserve">takes no responsibility for the accuracy of your budget or spreadsheets.  Please check each line </t>
  </si>
  <si>
    <t>FINANCE</t>
  </si>
  <si>
    <t>LEVIES</t>
  </si>
  <si>
    <t>GRAND TOTAL</t>
  </si>
  <si>
    <t>PRINCIPAL CAST</t>
  </si>
  <si>
    <t>SUPPORTING CAST</t>
  </si>
  <si>
    <t>TRAVEL &amp; TRANSPORT</t>
  </si>
  <si>
    <t xml:space="preserve">  -  Audit</t>
  </si>
  <si>
    <t xml:space="preserve">  -  Cashflow/Interest</t>
  </si>
  <si>
    <t xml:space="preserve">  -  Financing</t>
  </si>
  <si>
    <t xml:space="preserve">  -  Title Search</t>
  </si>
  <si>
    <t xml:space="preserve">  -  Gap Legals</t>
  </si>
  <si>
    <t xml:space="preserve">  -  Equity Legals</t>
  </si>
  <si>
    <t>PROD MANAGEMENT</t>
  </si>
  <si>
    <t>PROD ACCOUNTING</t>
  </si>
  <si>
    <t>AD'S and SCRIPT SUPER</t>
  </si>
  <si>
    <t>MAKEUP</t>
  </si>
  <si>
    <t>HAIR</t>
  </si>
  <si>
    <t>ART (DESIGN) CREW</t>
  </si>
  <si>
    <t>ACTION VEHICLES</t>
  </si>
  <si>
    <t xml:space="preserve">LIVESTOCK </t>
  </si>
  <si>
    <t>VIZ FX and ANIMATION</t>
  </si>
  <si>
    <t>OHSS and SAFETY</t>
  </si>
  <si>
    <t>TUITION and TECH ADV</t>
  </si>
  <si>
    <t>SECOND UNIT</t>
  </si>
  <si>
    <t>OFFSHORE CREW</t>
  </si>
  <si>
    <t>You must provide a list with the names of all companies (as identified in the expenditure statements) that provided goods or services in the making of the film that are associated with the applicant or any of its associated entities (ie: common shareholders or directors).  See Worksheet (e) for further details.</t>
  </si>
  <si>
    <t>FINAL QAPE</t>
  </si>
  <si>
    <t>TOTAL QAPE as per Column (E)</t>
  </si>
  <si>
    <t>ATL QAPE</t>
  </si>
  <si>
    <r>
      <t xml:space="preserve">EXPENDITURE AS A FOREIGN RESIDENT COMPANY </t>
    </r>
    <r>
      <rPr>
        <b/>
        <i/>
        <sz val="10"/>
        <rFont val="Arial"/>
        <family val="2"/>
      </rPr>
      <t>(Worksheet g)</t>
    </r>
  </si>
  <si>
    <r>
      <t xml:space="preserve">EXPENDITURE ON FLIGHTS TO AND FROM AUSTRALIA </t>
    </r>
    <r>
      <rPr>
        <b/>
        <i/>
        <sz val="10"/>
        <rFont val="Arial"/>
        <family val="2"/>
      </rPr>
      <t>(Worksheet h)</t>
    </r>
  </si>
  <si>
    <r>
      <t xml:space="preserve">EXPENDITURE INCURRED ON TRAVEL COSTS IN OTHER COUNTRIES  </t>
    </r>
    <r>
      <rPr>
        <b/>
        <i/>
        <sz val="10"/>
        <rFont val="Arial"/>
        <family val="2"/>
      </rPr>
      <t>(Worksheet i)</t>
    </r>
  </si>
  <si>
    <t>EXPENDITURE</t>
  </si>
  <si>
    <t>QAPE</t>
  </si>
  <si>
    <t>COST</t>
  </si>
  <si>
    <t>STORY</t>
  </si>
  <si>
    <t>DEVELOP</t>
  </si>
  <si>
    <t>PRODUCERS</t>
  </si>
  <si>
    <t>DIRECTOR</t>
  </si>
  <si>
    <t>CAST</t>
  </si>
  <si>
    <t>FRINGES</t>
  </si>
  <si>
    <t>TOTAL ATL</t>
  </si>
  <si>
    <t>CAMERA</t>
  </si>
  <si>
    <t>SOUND</t>
  </si>
  <si>
    <t>LIGHTING</t>
  </si>
  <si>
    <t>GRIPS</t>
  </si>
  <si>
    <t>COSTUME</t>
  </si>
  <si>
    <t>CONSTRUCTION</t>
  </si>
  <si>
    <t>SFX &amp; GUNS</t>
  </si>
  <si>
    <t>TOTAL WAGES</t>
  </si>
  <si>
    <t>STUNTS</t>
  </si>
  <si>
    <t>MUSIC</t>
  </si>
  <si>
    <t>COSTUMES</t>
  </si>
  <si>
    <t>LOCATIONS</t>
  </si>
  <si>
    <t>STAGE RENTAL</t>
  </si>
  <si>
    <t>PROPS &amp; SETS</t>
  </si>
  <si>
    <t>LIVESTOCK</t>
  </si>
  <si>
    <t>SAFETY</t>
  </si>
  <si>
    <t>INSURANCES</t>
  </si>
  <si>
    <t>TOTAL PRODUCTION</t>
  </si>
  <si>
    <r>
      <t xml:space="preserve">DEVELOPMENT EXPENDITURE BREAKDOWN </t>
    </r>
    <r>
      <rPr>
        <b/>
        <i/>
        <sz val="10"/>
        <rFont val="Arial"/>
        <family val="2"/>
      </rPr>
      <t>(Worksheet f)</t>
    </r>
  </si>
  <si>
    <t>Enter figures manually from Worksheet (d)</t>
  </si>
  <si>
    <t>TOTAL POST PRODUCTION</t>
  </si>
  <si>
    <t>TOTAL BELOW THE LINE</t>
  </si>
  <si>
    <t>LEGAL</t>
  </si>
  <si>
    <t>OVERHEAD</t>
  </si>
  <si>
    <t>SUB TOTAL</t>
  </si>
  <si>
    <t>COMPLETION BOND</t>
  </si>
  <si>
    <t>CONTINGENCY</t>
  </si>
  <si>
    <t>Expenditure incurred on travel costs in other countries</t>
  </si>
  <si>
    <t xml:space="preserve">Screen Australia has taken great care to ensure that the formulas in the QAPE spreadsheet and </t>
  </si>
  <si>
    <t>OVERTIME &amp; LOADINGS</t>
  </si>
  <si>
    <t>ANIMATION and PUPPETRY</t>
  </si>
  <si>
    <t>FILM &amp; LAB - SHOOT</t>
  </si>
  <si>
    <t>STOCK FTGE &amp; ARCHIVE</t>
  </si>
  <si>
    <t>in US Dollars</t>
  </si>
  <si>
    <t>ADJUSTMENT (if applicable)  for</t>
  </si>
  <si>
    <t>(B1)</t>
  </si>
  <si>
    <t>(B2)</t>
  </si>
  <si>
    <t>CO-PRODUCER</t>
  </si>
  <si>
    <t xml:space="preserve">AUSTRALIAN </t>
  </si>
  <si>
    <t>APPLICANT</t>
  </si>
  <si>
    <t>FOREIGN</t>
  </si>
  <si>
    <t>MARKETING</t>
  </si>
  <si>
    <r>
      <t>NB</t>
    </r>
    <r>
      <rPr>
        <sz val="10"/>
        <rFont val="Arial"/>
        <family val="2"/>
      </rPr>
      <t>:  All payroll tax and fringes on the overseas portion of the fee would be non-QAPE</t>
    </r>
  </si>
  <si>
    <t>Pre -China</t>
  </si>
  <si>
    <t>Shoot - China</t>
  </si>
  <si>
    <t>(C)</t>
  </si>
  <si>
    <t>QAPE spreadsheet</t>
  </si>
  <si>
    <t>PRODUCER OFFSET</t>
  </si>
  <si>
    <t>a</t>
  </si>
  <si>
    <t>b</t>
  </si>
  <si>
    <t>c</t>
  </si>
  <si>
    <t>d</t>
  </si>
  <si>
    <t>e</t>
  </si>
  <si>
    <t>f</t>
  </si>
  <si>
    <t>g</t>
  </si>
  <si>
    <t>PLEASE NOTE</t>
  </si>
  <si>
    <t>ADJUSTMENT (if applicable) for</t>
  </si>
  <si>
    <t>There are two types of exchange rates to be calculated - both for different purposes:</t>
  </si>
  <si>
    <t>Purchase Price</t>
  </si>
  <si>
    <t>of purchase</t>
  </si>
  <si>
    <t>Total Spent</t>
  </si>
  <si>
    <t>Date QAPE first incurred:</t>
  </si>
  <si>
    <t>Date QAPE last incurred</t>
  </si>
  <si>
    <t>Exchange Rate:</t>
  </si>
  <si>
    <t>EXCHANGE RATE #1</t>
  </si>
  <si>
    <t>EXCHANGE RATE #2</t>
  </si>
  <si>
    <t>GRIP EQUIP</t>
  </si>
  <si>
    <t>UNIT FACILITIES</t>
  </si>
  <si>
    <t>RENTALS &amp; STORES</t>
  </si>
  <si>
    <t>HOTEL, LIVING,CATERING</t>
  </si>
  <si>
    <t>OFFICE EXPENSES</t>
  </si>
  <si>
    <t>OFFSHORE SHOOT</t>
  </si>
  <si>
    <t>SECOND UNIT EXPENSES</t>
  </si>
  <si>
    <t>POST: CREW WAGES</t>
  </si>
  <si>
    <t>POST:OFFICE &amp; RENTALS</t>
  </si>
  <si>
    <t>POST: TRAVEL &amp; HOTEL</t>
  </si>
  <si>
    <t>POST:  LAB (IMAGE)</t>
  </si>
  <si>
    <t>POST:  CGI/VFX</t>
  </si>
  <si>
    <t>POST:  SOUND</t>
  </si>
  <si>
    <t>PUBLICITY &amp; STILLS</t>
  </si>
  <si>
    <t>Y / N</t>
  </si>
  <si>
    <t>Code</t>
  </si>
  <si>
    <t>Date</t>
  </si>
  <si>
    <t>Payee</t>
  </si>
  <si>
    <t>Details</t>
  </si>
  <si>
    <t>Amount</t>
  </si>
  <si>
    <t>(A)</t>
  </si>
  <si>
    <t>check</t>
  </si>
  <si>
    <t>ALL IN AUD</t>
  </si>
  <si>
    <t>TOTAL</t>
  </si>
  <si>
    <t>DELIVERY</t>
  </si>
  <si>
    <t>EXPENDITURE IN A FOREIGN CURRENCY - THRESHOLD CALCULATION</t>
  </si>
  <si>
    <t>Total QAPE as per above:</t>
  </si>
  <si>
    <t>Revised QAPE for THRESHOLD purposes only:</t>
  </si>
  <si>
    <t>Exchange Rate Adjustment for THRESHOLD ONLY</t>
  </si>
  <si>
    <t xml:space="preserve">ABOVE THE LINE Exchange Rate adjustment </t>
  </si>
  <si>
    <t xml:space="preserve">BELOW THE LINE Exchange Rate adjustment </t>
  </si>
  <si>
    <t>for THRESHOLD</t>
  </si>
  <si>
    <t>ABOVE THE LINE</t>
  </si>
  <si>
    <t>BELOW THE LINE</t>
  </si>
  <si>
    <t>Average:</t>
  </si>
  <si>
    <t xml:space="preserve">numbers are entered to override formulas and/or when lines are added or subtracted.   Screen Australia </t>
  </si>
  <si>
    <t>where you have entered figures and ensure the accuracy of the sub-totals and totals lines and columns.</t>
  </si>
  <si>
    <t>Story rights purchase</t>
  </si>
  <si>
    <t>EXCLUSIONS</t>
  </si>
  <si>
    <t>ADJUSTMENT</t>
  </si>
  <si>
    <t>Exchange Rate EXCLUSIONS Adjustment - ABOVE THE LINE</t>
  </si>
  <si>
    <t>Exchange Rate TOTAL Adjustment - ABOVE THE LINE</t>
  </si>
  <si>
    <t>Exchange Rate TOTAL Adjustment - BELOW THE LINE</t>
  </si>
  <si>
    <t>Exchange Rate EXCLUSIONS Adjustment - BELOW THE LINE</t>
  </si>
  <si>
    <t>expenditure in foreign currency</t>
  </si>
  <si>
    <t>Example Only:</t>
  </si>
  <si>
    <t>Name</t>
  </si>
  <si>
    <t>Aust.</t>
  </si>
  <si>
    <t>Flight</t>
  </si>
  <si>
    <t>Production</t>
  </si>
  <si>
    <t>Service</t>
  </si>
  <si>
    <t>Total</t>
  </si>
  <si>
    <t>non</t>
  </si>
  <si>
    <t>Contract</t>
  </si>
  <si>
    <t>Comments</t>
  </si>
  <si>
    <t xml:space="preserve">of </t>
  </si>
  <si>
    <t>Resident</t>
  </si>
  <si>
    <t>From</t>
  </si>
  <si>
    <t>To</t>
  </si>
  <si>
    <t>Period</t>
  </si>
  <si>
    <t>Provider</t>
  </si>
  <si>
    <t>Cost</t>
  </si>
  <si>
    <t>sighted</t>
  </si>
  <si>
    <t>Travel</t>
  </si>
  <si>
    <t>Y  /  N</t>
  </si>
  <si>
    <t>(eg:  pre/shoot/post)</t>
  </si>
  <si>
    <t>John Smith</t>
  </si>
  <si>
    <t>Y</t>
  </si>
  <si>
    <t>Sydney</t>
  </si>
  <si>
    <t>Bangkok</t>
  </si>
  <si>
    <t>Pre-production</t>
  </si>
  <si>
    <t>Showtravel</t>
  </si>
  <si>
    <t>Betty Smith</t>
  </si>
  <si>
    <t>N</t>
  </si>
  <si>
    <t>LA</t>
  </si>
  <si>
    <t>Shoot</t>
  </si>
  <si>
    <t>Qantas</t>
  </si>
  <si>
    <t>Bill Smith</t>
  </si>
  <si>
    <t>CAMERA EQUIP</t>
  </si>
  <si>
    <t>SOUND EQUIP</t>
  </si>
  <si>
    <t>LIGHTING EQUIP</t>
  </si>
  <si>
    <t>FILM</t>
  </si>
  <si>
    <t>Covering page</t>
  </si>
  <si>
    <t xml:space="preserve"> </t>
  </si>
  <si>
    <t xml:space="preserve">TOTAL </t>
  </si>
  <si>
    <t>FRINGES &amp; WORK.COMP.</t>
  </si>
  <si>
    <t>CASTING FEES</t>
  </si>
  <si>
    <t>STANDINS and DOUBLES</t>
  </si>
  <si>
    <t>EXTRAS (CROWD)</t>
  </si>
  <si>
    <t>MU &amp; HAIR</t>
  </si>
  <si>
    <t>VFX (PHYSICAL)</t>
  </si>
  <si>
    <t>NON-QAPE &amp;</t>
  </si>
  <si>
    <t>ATL QAPE Reduction if applicable</t>
  </si>
  <si>
    <t>Exchange Rate</t>
  </si>
  <si>
    <t>Adjustment</t>
  </si>
  <si>
    <t>Purchase</t>
  </si>
  <si>
    <t>date</t>
  </si>
  <si>
    <t xml:space="preserve">Price at time </t>
  </si>
  <si>
    <t>in Aust. dollars</t>
  </si>
  <si>
    <t>Dili</t>
  </si>
  <si>
    <t>Jack Smith</t>
  </si>
  <si>
    <t>Air North</t>
  </si>
  <si>
    <t>Total:</t>
  </si>
  <si>
    <t xml:space="preserve">Travel costs include accommodation /  per diems / transportation </t>
  </si>
  <si>
    <t>Country</t>
  </si>
  <si>
    <t>Provided</t>
  </si>
  <si>
    <t>Indonesia</t>
  </si>
  <si>
    <t>Taxi</t>
  </si>
  <si>
    <t>Bali Taxi Co.</t>
  </si>
  <si>
    <t>Betty Jones</t>
  </si>
  <si>
    <t>Petrol</t>
  </si>
  <si>
    <t>BP Denpasar</t>
  </si>
  <si>
    <t>Accomm.</t>
  </si>
  <si>
    <t>Bali Hyatt</t>
  </si>
  <si>
    <t>HOW TO CALCULATE YOUR EXCHANGE RATES</t>
  </si>
  <si>
    <t>Exchange Rate #2</t>
  </si>
  <si>
    <t>Purchase price using</t>
  </si>
  <si>
    <t>Exchange Rate #1</t>
  </si>
  <si>
    <t>Accomm - Aust. crew</t>
  </si>
  <si>
    <t>Hire of equipment (in the US)</t>
  </si>
  <si>
    <t>Purchase of props (in the US)</t>
  </si>
  <si>
    <t>h</t>
  </si>
  <si>
    <t>i</t>
  </si>
  <si>
    <t>j</t>
  </si>
  <si>
    <t>k</t>
  </si>
  <si>
    <t>Expenditure on an Australian resident working both in Australia and overseas</t>
  </si>
  <si>
    <t>Sample:</t>
  </si>
  <si>
    <t>Total Fee:</t>
  </si>
  <si>
    <t>Divide their fee up into actual weeks worked.</t>
  </si>
  <si>
    <t>Pre - Australia</t>
  </si>
  <si>
    <t>weeks</t>
  </si>
  <si>
    <t>Shoot - Australia</t>
  </si>
  <si>
    <t>non-QAPE</t>
  </si>
  <si>
    <t xml:space="preserve">week </t>
  </si>
  <si>
    <r>
      <t xml:space="preserve">All work by the </t>
    </r>
    <r>
      <rPr>
        <u/>
        <sz val="10"/>
        <rFont val="Arial"/>
        <family val="2"/>
      </rPr>
      <t>non-Australian resident</t>
    </r>
    <r>
      <rPr>
        <sz val="10"/>
        <rFont val="Arial"/>
        <family val="2"/>
      </rPr>
      <t xml:space="preserve"> that takes place </t>
    </r>
    <r>
      <rPr>
        <u/>
        <sz val="10"/>
        <rFont val="Arial"/>
        <family val="2"/>
      </rPr>
      <t>in Australia</t>
    </r>
    <r>
      <rPr>
        <sz val="10"/>
        <rFont val="Arial"/>
        <family val="2"/>
      </rPr>
      <t xml:space="preserve"> is considered </t>
    </r>
    <r>
      <rPr>
        <u/>
        <sz val="10"/>
        <rFont val="Arial"/>
        <family val="2"/>
      </rPr>
      <t>QAPE</t>
    </r>
  </si>
  <si>
    <r>
      <t xml:space="preserve">All work by the </t>
    </r>
    <r>
      <rPr>
        <u/>
        <sz val="10"/>
        <rFont val="Arial"/>
        <family val="2"/>
      </rPr>
      <t>non-Australian resident</t>
    </r>
    <r>
      <rPr>
        <sz val="10"/>
        <rFont val="Arial"/>
        <family val="2"/>
      </rPr>
      <t xml:space="preserve"> that takes place in </t>
    </r>
    <r>
      <rPr>
        <u/>
        <sz val="10"/>
        <rFont val="Arial"/>
        <family val="2"/>
      </rPr>
      <t>another country</t>
    </r>
    <r>
      <rPr>
        <sz val="10"/>
        <rFont val="Arial"/>
        <family val="2"/>
      </rPr>
      <t xml:space="preserve"> is considered </t>
    </r>
    <r>
      <rPr>
        <u/>
        <sz val="10"/>
        <rFont val="Arial"/>
        <family val="2"/>
      </rPr>
      <t>non-QAPE</t>
    </r>
  </si>
  <si>
    <t xml:space="preserve">for 6 weeks and Vietnam for 4 weeks. </t>
  </si>
  <si>
    <t>Shoot - Vietnam</t>
  </si>
  <si>
    <t>Post - Australia</t>
  </si>
  <si>
    <t>This is not expected to impact on the majority of Producer Offset projects, as they are primarily developed by Australian production companies.  However, please complete Worksheet (g) if applicable.  Any expenditure as a foreign resident as outlined in this worksheet must be listed manually as an exclusion in Column (B) on the QAPE spreadsheet.</t>
  </si>
  <si>
    <t>Expenditure on flights to and from Australia</t>
  </si>
  <si>
    <t>Expenditure on a 'non-Australian' resident working both in Australia and overseas</t>
  </si>
  <si>
    <t>Refer to worksheet (d)</t>
  </si>
  <si>
    <t>6-6100</t>
  </si>
  <si>
    <t>(eg: car hire, taxi, petrol, parking)</t>
  </si>
  <si>
    <t>IF APPLICABLE - Plus expenditure by foreign co-producing partner (if expenditure had been QAPE).</t>
  </si>
  <si>
    <t>date QAPE first incurred</t>
  </si>
  <si>
    <t>date QAPE last incurred</t>
  </si>
  <si>
    <t>Crew or</t>
  </si>
  <si>
    <t>Cast</t>
  </si>
  <si>
    <t>Crew</t>
  </si>
  <si>
    <t xml:space="preserve">No. days </t>
  </si>
  <si>
    <t>in</t>
  </si>
  <si>
    <t>n/a</t>
  </si>
  <si>
    <t>Joe Blow</t>
  </si>
  <si>
    <t>Katie Jones</t>
  </si>
  <si>
    <t>non-</t>
  </si>
  <si>
    <t>Hong Kong</t>
  </si>
  <si>
    <t>HK</t>
  </si>
  <si>
    <t>Therefore only incoming fare to Aust = QAPE</t>
  </si>
  <si>
    <t>US resident travelling to Aust for shoot.</t>
  </si>
  <si>
    <t>US resident travelling from Sydney to O/S</t>
  </si>
  <si>
    <t>QAPE /</t>
  </si>
  <si>
    <t>Joe Bloggs</t>
  </si>
  <si>
    <t>Jet Airways</t>
  </si>
  <si>
    <t>Flights for casting in US</t>
  </si>
  <si>
    <t>CODE</t>
  </si>
  <si>
    <t xml:space="preserve">  -  Bank Fees</t>
  </si>
  <si>
    <t xml:space="preserve">  -  Company Fees</t>
  </si>
  <si>
    <t xml:space="preserve">  -  Production Legals</t>
  </si>
  <si>
    <t>Enter manually</t>
  </si>
  <si>
    <t>to be entered manually in Column (B2) - CELL H20 on your QAPE spreadsheet</t>
  </si>
  <si>
    <t>AUD =</t>
  </si>
  <si>
    <t>USD</t>
  </si>
  <si>
    <t>EXCHANGE RATE #1 (FOR THRESHOLD PURPOSES ONLY) -  1ST DAY OF PRINCIPAL PHOTOGRAPHY</t>
  </si>
  <si>
    <t xml:space="preserve">EXCHANGE RATE #2 (TO DETERMINE QAPE)  - AVERAGE EXCHANGE RATE TO BE USED </t>
  </si>
  <si>
    <t>Suzie Briggs</t>
  </si>
  <si>
    <t>Qantas Airways</t>
  </si>
  <si>
    <t>Holiday Inn Canberra</t>
  </si>
  <si>
    <t>Hilton New York</t>
  </si>
  <si>
    <t>Interest on development loan</t>
  </si>
  <si>
    <t>Flights for Aust. Location recce</t>
  </si>
  <si>
    <t>Accom. For Aust location recce</t>
  </si>
  <si>
    <t>Accom for US location recce</t>
  </si>
  <si>
    <t xml:space="preserve">SAMPLE ONLY:  </t>
  </si>
  <si>
    <t>QAPE ONLY</t>
  </si>
  <si>
    <t>FINAL QAPE SPREADSHEET (40%)</t>
  </si>
  <si>
    <t>Rebate calculation @ 40% of QAPE</t>
  </si>
  <si>
    <t>DEVELOPMENT BREAKDOWN TO DETERMINE QAPE</t>
  </si>
  <si>
    <t>ScreenNSW</t>
  </si>
  <si>
    <t>Just So Productions Pty Ltd</t>
  </si>
  <si>
    <t>Making of sizzle reel</t>
  </si>
  <si>
    <t>Production Company Pty Ltd</t>
  </si>
  <si>
    <t>Total QAPE</t>
  </si>
  <si>
    <t>Total Non-QAPE</t>
  </si>
  <si>
    <t>Source</t>
  </si>
  <si>
    <t>Development Loan</t>
  </si>
  <si>
    <t>Interest on Loan</t>
  </si>
  <si>
    <t>ABC</t>
  </si>
  <si>
    <t>Non-QAPE</t>
  </si>
  <si>
    <t>Bob Jones Pty Ltd</t>
  </si>
  <si>
    <t>6-1023</t>
  </si>
  <si>
    <t>6-1089</t>
  </si>
  <si>
    <t>Producer Fee - Mary Smith - Total as per contract</t>
  </si>
  <si>
    <t>GL Code</t>
  </si>
  <si>
    <t>Post House Pictures Pty Ltd</t>
  </si>
  <si>
    <t>6-1040</t>
  </si>
  <si>
    <t>Another Film Pty Ltd</t>
  </si>
  <si>
    <t>Reimburse for production services</t>
  </si>
  <si>
    <t>to be entered manually in Column (A) - CELL D20 on your QAPE spreadsheet</t>
  </si>
  <si>
    <t>to be entered manually in CELL D146 on your QAPE spreadsheet</t>
  </si>
  <si>
    <r>
      <rPr>
        <b/>
        <sz val="10"/>
        <rFont val="Arial"/>
        <family val="2"/>
      </rPr>
      <t>Projects with Screen Australia production funding</t>
    </r>
    <r>
      <rPr>
        <sz val="10"/>
        <rFont val="Arial"/>
        <family val="2"/>
      </rPr>
      <t xml:space="preserve"> (investment or grant), where funding approval was given (ie a Letter of Approval was issued) on or after 1 July 2011.</t>
    </r>
  </si>
  <si>
    <r>
      <rPr>
        <b/>
        <sz val="10"/>
        <rFont val="Arial"/>
        <family val="2"/>
      </rPr>
      <t>All other cases</t>
    </r>
    <r>
      <rPr>
        <sz val="10"/>
        <rFont val="Arial"/>
        <family val="2"/>
      </rPr>
      <t xml:space="preserve"> (ie projects without Screen Australia production funding), where pre-production commenced on or after 1 July 2011.</t>
    </r>
  </si>
  <si>
    <t>ABOUT THIS DOCUMENT</t>
  </si>
  <si>
    <t>Interested party transactions</t>
  </si>
  <si>
    <r>
      <rPr>
        <b/>
        <sz val="10"/>
        <rFont val="Arial"/>
        <family val="2"/>
      </rPr>
      <t>Remember</t>
    </r>
    <r>
      <rPr>
        <sz val="10"/>
        <rFont val="Arial"/>
        <family val="2"/>
      </rPr>
      <t>:  you do not need to do this calculation if your QAPE is under $15M.</t>
    </r>
  </si>
  <si>
    <r>
      <t xml:space="preserve">INTERESTED PARTY TRANSACTIONS </t>
    </r>
    <r>
      <rPr>
        <b/>
        <i/>
        <sz val="10"/>
        <rFont val="Arial"/>
        <family val="2"/>
      </rPr>
      <t>(Worksheet e)</t>
    </r>
  </si>
  <si>
    <t xml:space="preserve">the attached worksheets are correct.  However, as some formulas are not locked, errors can occur when </t>
  </si>
  <si>
    <t>20% ATL</t>
  </si>
  <si>
    <t>Total Film Expenditure</t>
  </si>
  <si>
    <t>QAPE CALCULATION SUMMARY</t>
  </si>
  <si>
    <t>(if applicable)</t>
  </si>
  <si>
    <t>2011-12 FEDERAL BUDGET OFFSET REFORMS</t>
  </si>
  <si>
    <t>Use Exchange rate #2</t>
  </si>
  <si>
    <t xml:space="preserve">You cannot arbitrarily assign a value to a piece of capital equipment (an asset which your company owns or leases). For QAPE purposes, it has to be the tax depreciable amount according to tax law. </t>
  </si>
  <si>
    <t xml:space="preserve">The Australian Government’s 2011-12 budget included a number of proposed reforms to the Producer Offset.   </t>
  </si>
  <si>
    <r>
      <t xml:space="preserve">Manually input your total film expenditure into Column (A).  These figures must match the "estimate final costs" on your final cost report.  For </t>
    </r>
    <r>
      <rPr>
        <i/>
        <u/>
        <sz val="10"/>
        <rFont val="Arial"/>
        <family val="2"/>
      </rPr>
      <t>official co-productions</t>
    </r>
    <r>
      <rPr>
        <sz val="10"/>
        <rFont val="Arial"/>
        <family val="2"/>
      </rPr>
      <t xml:space="preserve"> these figures should be the combined expenditure of both the Australian co-producing partner (the applicant) and the foreign co-producing partner in Australian dollars.</t>
    </r>
  </si>
  <si>
    <t xml:space="preserve">Where an applicant company holds a depreciating asset and uses it in the making of the film, the company’s production expenditure on the film includes an amount equal only to the decline in the value of the asset to the extent to which that decline is reasonably attributable to the use of the asset in the making of the film. </t>
  </si>
  <si>
    <t>OVERHEADS CALCULATION</t>
  </si>
  <si>
    <t>$500,000 cap</t>
  </si>
  <si>
    <t>5% of Total Film Expenditure</t>
  </si>
  <si>
    <t>Actual overheads claimed as QAPE</t>
  </si>
  <si>
    <t>TFE cross check:</t>
  </si>
  <si>
    <r>
      <t>Under the ‘</t>
    </r>
    <r>
      <rPr>
        <b/>
        <i/>
        <sz val="11"/>
        <rFont val="Arial"/>
        <family val="2"/>
      </rPr>
      <t>new rules’</t>
    </r>
    <r>
      <rPr>
        <sz val="11"/>
        <rFont val="Arial"/>
        <family val="2"/>
      </rPr>
      <t xml:space="preserve"> foreign currency only applies to projects with QAPE of $15 million or more. For projects with QAPE under $15 million, the foreign exchange rate as reported in the final cost report provided under the principal financing agreement is used when calculating QAPE.</t>
    </r>
  </si>
  <si>
    <r>
      <t xml:space="preserve">For the purposes of meeting the </t>
    </r>
    <r>
      <rPr>
        <u/>
        <sz val="11"/>
        <rFont val="Arial"/>
        <family val="2"/>
      </rPr>
      <t>QAPE thresholds</t>
    </r>
    <r>
      <rPr>
        <sz val="11"/>
        <rFont val="Arial"/>
        <family val="2"/>
      </rPr>
      <t>, expenditure must be converted into Australian dollars using the foreign exchange rate for the day on which principal photography commenced.  This is to provide certainty to applicants that they have met the requisite QAPE threshold.</t>
    </r>
  </si>
  <si>
    <r>
      <t xml:space="preserve">For the purposes of </t>
    </r>
    <r>
      <rPr>
        <u/>
        <sz val="11"/>
        <rFont val="Arial"/>
        <family val="2"/>
      </rPr>
      <t>calculating the final QAPE figure</t>
    </r>
    <r>
      <rPr>
        <sz val="11"/>
        <rFont val="Arial"/>
        <family val="2"/>
      </rPr>
      <t xml:space="preserve"> upon which the Producer Offset is based, the exchange rate used for expenditure in a foreign currency will be averaged across the entire period in which QAPE occurred.</t>
    </r>
  </si>
  <si>
    <r>
      <t xml:space="preserve">Therefore your final QAPE figures will probably be different to your actual expenditure as reported in your general ledger or cost report.  This adjustment </t>
    </r>
    <r>
      <rPr>
        <b/>
        <u/>
        <sz val="11"/>
        <rFont val="Arial"/>
        <family val="2"/>
      </rPr>
      <t>must be reflected on your final QAPE spreadsheet</t>
    </r>
    <r>
      <rPr>
        <sz val="11"/>
        <rFont val="Arial"/>
        <family val="2"/>
      </rPr>
      <t>, and the offset will be based on this adjusted amount.</t>
    </r>
  </si>
  <si>
    <r>
      <t>QAPE SPREADSHEET</t>
    </r>
    <r>
      <rPr>
        <b/>
        <i/>
        <sz val="10"/>
        <color indexed="9"/>
        <rFont val="Arial"/>
        <family val="2"/>
      </rPr>
      <t xml:space="preserve"> (Worksheet b)</t>
    </r>
  </si>
  <si>
    <t>•</t>
  </si>
  <si>
    <t xml:space="preserve">Therefore, if  you are claiming the decline in value on an asset used for the making of the film you will need to include an asset register and depreciation schedule with your application confirming how the value of the asset has been calculated.  We would expect this to match how the company has treated this asset for their own company tax return. </t>
  </si>
  <si>
    <t>GST -  no longer applicable / intentionally deleted</t>
  </si>
  <si>
    <t>DEPRECIATING ASSETS SCHEDULE - FOR NOTING ONLY - NO WORKSHEET ASSOCIATED WITH ASSETS</t>
  </si>
  <si>
    <t>This document contains 11 x worksheets.  Some of the formulas in these worksheets may be locked.  If you wish to unlock the formulas, contact the POCU prior to filling out these worksheets.</t>
  </si>
  <si>
    <t>GST WORKSHEET - NO LONGER APPLICABLE</t>
  </si>
  <si>
    <t>ONLY COMPLETE THIS SECTION IF YOUR QAPE IS $15M OR MORE</t>
  </si>
  <si>
    <t>(NB:  'two week rule' for non-cast applies)</t>
  </si>
  <si>
    <t>Expenditure as a foreign resident company</t>
  </si>
  <si>
    <r>
      <t xml:space="preserve">This worksheet is intended </t>
    </r>
    <r>
      <rPr>
        <u/>
        <sz val="10"/>
        <rFont val="Arial"/>
        <family val="2"/>
      </rPr>
      <t>for guidance only</t>
    </r>
    <r>
      <rPr>
        <sz val="10"/>
        <rFont val="Arial"/>
        <family val="2"/>
      </rPr>
      <t>, to assist you in working out your exclusions relating to travel costs incurred in other countries.  NB:  this worksheet is not linked to the QAPE spreadsheet.</t>
    </r>
  </si>
  <si>
    <r>
      <t xml:space="preserve">EXPENDITURE ON A  'NON-AUSTRALIAN ' RESIDENT WORKING BOTH IN AUSTRALIA &amp; OVERSEAS </t>
    </r>
    <r>
      <rPr>
        <b/>
        <i/>
        <sz val="10"/>
        <rFont val="Arial"/>
        <family val="2"/>
      </rPr>
      <t>(Worksheet j)</t>
    </r>
  </si>
  <si>
    <t>For projects with QAPE of $15M or over only</t>
  </si>
  <si>
    <t>First day of principal photography:</t>
  </si>
  <si>
    <t>to be entered manually in CELL D143 on your QAPE spreadsheet</t>
  </si>
  <si>
    <t>to be entered manually in Column (A) - CELL D113 on your QAPE spreadsheet</t>
  </si>
  <si>
    <t>to be entered manually in Column (B2) - CELL H113 on your QAPE spreadsheet</t>
  </si>
  <si>
    <t>6-0221</t>
  </si>
  <si>
    <t>Writer's fee</t>
  </si>
  <si>
    <t>6-0222</t>
  </si>
  <si>
    <t>Researcher</t>
  </si>
  <si>
    <t xml:space="preserve">If you incurred any expenditure on flights to and from Australia, you must complete this worksheet in order to calculate QAPE relating to these travel costs.  </t>
  </si>
  <si>
    <t>Please complete the 'comments' column to clarify why expenditure is being excluded or included as QAPE.</t>
  </si>
  <si>
    <r>
      <rPr>
        <b/>
        <sz val="10"/>
        <rFont val="Arial"/>
        <family val="2"/>
      </rPr>
      <t xml:space="preserve">NB:  </t>
    </r>
    <r>
      <rPr>
        <sz val="10"/>
        <rFont val="Arial"/>
        <family val="2"/>
      </rPr>
      <t xml:space="preserve">The above example also pertains to non-Australian residents working on </t>
    </r>
    <r>
      <rPr>
        <b/>
        <sz val="10"/>
        <rFont val="Arial"/>
        <family val="2"/>
      </rPr>
      <t>official co-productions</t>
    </r>
  </si>
  <si>
    <r>
      <t>NB</t>
    </r>
    <r>
      <rPr>
        <sz val="10"/>
        <rFont val="Arial"/>
        <family val="2"/>
      </rPr>
      <t>:  If any other work takes place outside Australia (eg. post synching) - this would also be non-QAPE</t>
    </r>
  </si>
  <si>
    <t>Pre-pre production (Aust)</t>
  </si>
  <si>
    <t>Delivery - Australia</t>
  </si>
  <si>
    <t>Total QAPE:</t>
  </si>
  <si>
    <t>Total non-QAPE:</t>
  </si>
  <si>
    <t xml:space="preserve"> 'NEW RULES'</t>
  </si>
  <si>
    <t>FINAL QAPE SPREADSHEET - 40% - 'NEW RULES'</t>
  </si>
  <si>
    <t>The information below is for guidance only.  Please complete blank breakdown on next page.</t>
  </si>
  <si>
    <t>Please complete breakdown below - NB:  this spreadsheet is LOCKED - you can enter data but not insert lines.  Contact the POCU if you need to insert more lines.</t>
  </si>
  <si>
    <t>20% of Total Film Expendtiure (cap on ATL)</t>
  </si>
  <si>
    <t>Rebate as a % of Total Film Expenditure</t>
  </si>
  <si>
    <t>Acceptable examples:</t>
  </si>
  <si>
    <r>
      <t xml:space="preserve">EXPENDITURE IN A FOREIGN CURRENCY CALCULATOR </t>
    </r>
    <r>
      <rPr>
        <b/>
        <i/>
        <sz val="10"/>
        <color indexed="9"/>
        <rFont val="Arial"/>
        <family val="2"/>
      </rPr>
      <t>(Worksheet d)</t>
    </r>
  </si>
  <si>
    <t>EXPENDITURE INCURRED ON AN AUSTRALIAN RESIDENT WORKING IN BOTH AUSTRALIA &amp; OVERSEAS (Worksheet k)</t>
  </si>
  <si>
    <t>Unacceptable example (what NOT to do):</t>
  </si>
  <si>
    <t>(d) EXPENDITURE INCURRED IN A FOREIGN CURRENCY</t>
  </si>
  <si>
    <t>(e) INTERESTED  PARTY TRANSACTIONS</t>
  </si>
  <si>
    <t>(f) DEVELOPMENT EXPENDITURE</t>
  </si>
  <si>
    <t>(g) EXPENDITURE AS A FOREIGN RESIDENT COMPANY</t>
  </si>
  <si>
    <t>(h) EXPENDITURE ON FLIGHTS TO AND FROM AUSTRALIA</t>
  </si>
  <si>
    <t xml:space="preserve">(i) EXPENDITURE INCURRED ON TRAVEL COSTS IN OTHER COUNTRIES </t>
  </si>
  <si>
    <t>(k) EXPENDITURE ON AN AUSTRALIAN RESIDENT WORKING BOTH IN AUSTRALIA &amp; OVERSEAS</t>
  </si>
  <si>
    <t>PLEASE CONTACT THE PRODUCER OFFSET &amp; CO-PRODUCER UNIT BEFORE COMMENCING THIS SHEET</t>
  </si>
  <si>
    <t xml:space="preserve">Regardless of which official rates you use, you will need to provide a print out of the method of your foreign currency calculations and the figures on which they are based.  Please use the same rate source for both calculations.  </t>
  </si>
  <si>
    <t>NB: under the ‘new rules’ production expenditure for the Offset’s purposes – and therefore QAPE – is now calculated on a GST-exclusive basis</t>
  </si>
  <si>
    <t>(insert comments as appropriate)</t>
  </si>
  <si>
    <t>COMMENT ON</t>
  </si>
  <si>
    <t>(the following are examples only - please complete and adjust as per your individual requirements)</t>
  </si>
  <si>
    <r>
      <t xml:space="preserve">On 21 November 2011, legislation enacting the reforms was passed by the Australian Parliament.  The Bill, the </t>
    </r>
    <r>
      <rPr>
        <i/>
        <sz val="10"/>
        <rFont val="Arial"/>
        <family val="2"/>
      </rPr>
      <t>Tax Laws Amendment (2011 Measures No. 7) Bill 2011</t>
    </r>
    <r>
      <rPr>
        <sz val="10"/>
        <rFont val="Arial"/>
        <family val="2"/>
      </rPr>
      <t>, is now in force, and has taken effect for:</t>
    </r>
  </si>
  <si>
    <t>Under the 'new rules'  foreign currency only applies to projects with QAPE of $15 million or more.  For projects with QAPE under $15 million, the foreign exchange rate as reported in the final cost report provided under the principal financing agreement is used when calculating QAPE.</t>
  </si>
  <si>
    <r>
      <t xml:space="preserve">If your project is an </t>
    </r>
    <r>
      <rPr>
        <i/>
        <u/>
        <sz val="10"/>
        <rFont val="Arial"/>
        <family val="2"/>
      </rPr>
      <t>official co-production</t>
    </r>
    <r>
      <rPr>
        <sz val="10"/>
        <rFont val="Arial"/>
        <family val="2"/>
      </rPr>
      <t xml:space="preserve"> list all expenditure by the foreign co-producing partner in Column (B1).  None of this expenditure is QAPE, but as noted above, makes up part of your total film expenditure.</t>
    </r>
  </si>
  <si>
    <r>
      <t xml:space="preserve">Please refer to the </t>
    </r>
    <r>
      <rPr>
        <i/>
        <sz val="10"/>
        <rFont val="Arial"/>
        <family val="2"/>
      </rPr>
      <t>At a Glance</t>
    </r>
    <r>
      <rPr>
        <sz val="10"/>
        <rFont val="Arial"/>
        <family val="2"/>
      </rPr>
      <t xml:space="preserve"> document for further guidance on Interested Party Transactions.</t>
    </r>
  </si>
  <si>
    <t>Therefore the amount of $32,000 would be non-QAPE</t>
  </si>
  <si>
    <t>(j) EXPENDITURE ON A 'NON-AUST' RESIDENT WORKING BOTH IN AUSTRALIA &amp; OVERSEAS</t>
  </si>
  <si>
    <t>Post - China</t>
  </si>
  <si>
    <t>If you incurred any expenditure on an Australian resident who worked both in Australia and overseas, you must complete this worksheet in order to show how you calculated your QAPE.  NB:  This worksheet is not linked to the QAPE spreadsheet.</t>
  </si>
  <si>
    <r>
      <t xml:space="preserve">The provisions of the Producer Offset taking into account the changes introduced by the Bill are referred to as the </t>
    </r>
    <r>
      <rPr>
        <b/>
        <sz val="10"/>
        <rFont val="Arial"/>
        <family val="2"/>
      </rPr>
      <t>'new rules'</t>
    </r>
    <r>
      <rPr>
        <sz val="10"/>
        <rFont val="Arial"/>
        <family val="2"/>
      </rPr>
      <t xml:space="preserve">.   </t>
    </r>
    <r>
      <rPr>
        <b/>
        <sz val="10"/>
        <rFont val="Arial"/>
        <family val="2"/>
      </rPr>
      <t>This final QAPE spreadsheet is for projects that fall under the 'new rules'.</t>
    </r>
  </si>
  <si>
    <t>Please fill out the "comment on cost" column to clarify your exclusions.  For example - apportionment of fee for overseas development, overseas copyright purchase, gratuities.  This information helps streamline our assessment process.  It doesn't matter if the text cannot be seen in the printed version, as it will be visible in the electronic version.</t>
  </si>
  <si>
    <t>Please remember to type in the project name on the QAPE spreadsheet and the actual date in the header section.</t>
  </si>
  <si>
    <t>If your QAPE is $15M or above, and the applicant company incurs any expenditure in a foreign currency (regardless of whether that expenditure was QAPE or non-QAPE), all expenditure in a foreign currency must be converted into Australian dollars and recorded as outlined in this worksheet.  NB:  This does not include expenditure by the foreign co-producing partner as this is already accounted for in Column (B1).</t>
  </si>
  <si>
    <t>If you incurred any expenditure on flights to and from Australia, you must complete this worksheet in order to calculate QAPE relating to these travel costs.  Please complete the 'comment on cost' column to clarify why expenditure is being excluded or included as QAPE.  NB:  this worksheet is not linked to the QAPE spreadsheet.</t>
  </si>
  <si>
    <t>If you incurred any expenditure on a 'non-Australian' resident who worked both in Australia and overseas, you must complete this worksheet in order to show how you calculated your QAPE. NB:  This worksheet is not linked to the QAPE spreadsheet.</t>
  </si>
  <si>
    <t>If your QAPE is $15M or above, and the applicant company incurs any expenditure in a foreign currency (regardless of whether that expenditure was QAPE or non-QAPE), all expenditure in a foreign currency must be converted into Australian dollars and recorded as outlined below.  NB:  This does not include expenditure by the foreign co-producing partner as this is already accounted for in Column (B1).</t>
  </si>
  <si>
    <t>Crew member who is US resident is employed on a film that is shooting in Australia</t>
  </si>
  <si>
    <t>Is the overhead cap exceeded?</t>
  </si>
  <si>
    <t>NB:  if overhead cap is exceeded, you must make an adjustment in Column (B2)</t>
  </si>
  <si>
    <t>PROJECT TITLE:</t>
  </si>
  <si>
    <t>TOTAL 'INTERESTED PARTY EXPENDITURE'</t>
  </si>
  <si>
    <t>TOTAL FILM EXPENDITURE:</t>
  </si>
  <si>
    <t>Amount automatically taken from Worksheet (b)</t>
  </si>
  <si>
    <t>% of TFE paid to interested parties:</t>
  </si>
  <si>
    <t>Was any expenditure on development of the film (including the script) incurred outside Australia?</t>
  </si>
  <si>
    <t>Has any expenditure on develoment been incurred by a company acting in the capacity of a trustee of a trust?</t>
  </si>
  <si>
    <r>
      <t xml:space="preserve">Note that any expendtiure on development </t>
    </r>
    <r>
      <rPr>
        <b/>
        <sz val="10"/>
        <rFont val="Arial"/>
        <family val="2"/>
      </rPr>
      <t>outside of Australia</t>
    </r>
    <r>
      <rPr>
        <sz val="10"/>
        <rFont val="Arial"/>
        <family val="2"/>
      </rPr>
      <t xml:space="preserve"> is excluded from QAPE, as is any expenditure </t>
    </r>
    <r>
      <rPr>
        <b/>
        <sz val="10"/>
        <rFont val="Arial"/>
        <family val="2"/>
      </rPr>
      <t>prior to 1 July 2007</t>
    </r>
    <r>
      <rPr>
        <sz val="10"/>
        <rFont val="Arial"/>
        <family val="2"/>
      </rPr>
      <t xml:space="preserve"> and any expenditure </t>
    </r>
    <r>
      <rPr>
        <b/>
        <sz val="10"/>
        <rFont val="Arial"/>
        <family val="2"/>
      </rPr>
      <t>incurred by a company acting in the capacity of a trustee of a trust.</t>
    </r>
  </si>
  <si>
    <r>
      <t xml:space="preserve">All development expenditure must be listed below.  For further guidance regarding the repayment of development loans, please refer to the </t>
    </r>
    <r>
      <rPr>
        <i/>
        <sz val="10"/>
        <rFont val="Arial"/>
        <family val="2"/>
      </rPr>
      <t>At A Glance</t>
    </r>
    <r>
      <rPr>
        <sz val="10"/>
        <rFont val="Arial"/>
        <family val="2"/>
      </rPr>
      <t xml:space="preserve"> document.</t>
    </r>
  </si>
  <si>
    <t>List any exclusions / non-QAPE / pre 1 July 2007 spend by the applicant company in Column (B2).</t>
  </si>
  <si>
    <t>Transactions between two or more parties where there is a connection between those parties may render a party an ‘interested party’ for the purposes of the Producer Offset.  All charges from interested parties will be examined to ensure they are ‘commercially reasonable’ (ie that you were dealing with each interested party as if they had been an ‘arm’s length’ entity, not related to you).</t>
  </si>
  <si>
    <r>
      <t xml:space="preserve">All development expenditure must be listed in detail in Worksheet (f).  This will enable Screen Australia to determine whether development expenditure is QAPE or non-QAPE.  For further guidance regarding the repayment of development loans, please refer to the </t>
    </r>
    <r>
      <rPr>
        <i/>
        <sz val="10"/>
        <rFont val="Arial"/>
        <family val="2"/>
      </rPr>
      <t>At A Glance</t>
    </r>
    <r>
      <rPr>
        <sz val="10"/>
        <rFont val="Arial"/>
        <family val="2"/>
      </rPr>
      <t xml:space="preserve"> document.</t>
    </r>
  </si>
  <si>
    <t>If expenditure has been incurred when a company is neither an Australian resident nor has both a permanent establishment in Australia and an ABN, that expenditure is not QAPE.  Therefore, if the company starts a production as a non-resident without a permanent establishment in Australia this will reduce its QAPE.  However, these costs will still make up part of the total final costs of the project.</t>
  </si>
  <si>
    <t>Note that 'expenditure incurred in a foreign currency' includes expenditure that may have been incurred in Australia, but in a foreign currency.  For example a non-Australian cast member working in Australia may be paid in US dollars.</t>
  </si>
  <si>
    <t>Choose from dropdown menu</t>
  </si>
  <si>
    <t>Yes</t>
  </si>
  <si>
    <t>No</t>
  </si>
  <si>
    <t>TOTAL DEVELOPMENT EXPENDITURE AS PER COST REPORT / QAPE SHEET</t>
  </si>
  <si>
    <t>CHANGES LOG</t>
  </si>
  <si>
    <t>Locked cells and protected all worskheets</t>
  </si>
  <si>
    <t>Worksheet (a)</t>
  </si>
  <si>
    <t>Deleted broken link to old QAPE spreadsheet file</t>
  </si>
  <si>
    <t>Deleleted broken link to Fact sheet on assets and rentals</t>
  </si>
  <si>
    <t>Added footer showing date of QAPE spreadsheet</t>
  </si>
  <si>
    <t xml:space="preserve">Worksheet (b) </t>
  </si>
  <si>
    <t>Cosmetic changes to titles and information at top of form including highlighting cells that need to be filled in. Changed color to match cover page.</t>
  </si>
  <si>
    <t>Add in official co-production question at top (Yes or No). If Yes Co Pro column has conditional formatting and applicant is asked to fill in the column as per the note at the bottom of the spreadsheet</t>
  </si>
  <si>
    <t>New Calculation and note for Co-productions added at the bottom.</t>
  </si>
  <si>
    <t xml:space="preserve">Added footer showing date of QAPE spreadsheet </t>
  </si>
  <si>
    <t xml:space="preserve">Worksheet (d) </t>
  </si>
  <si>
    <t>Added "example only" text box</t>
  </si>
  <si>
    <t xml:space="preserve">Worksheet (e) </t>
  </si>
  <si>
    <t>Added QAPE / Non-QAPE column and totals</t>
  </si>
  <si>
    <t>Added "example only" text box and updated examples</t>
  </si>
  <si>
    <t xml:space="preserve">Worksheet (f) </t>
  </si>
  <si>
    <t>Added formula to enter title automatically (in yellow cell)</t>
  </si>
  <si>
    <t>Amended dates to 2015</t>
  </si>
  <si>
    <t>Matched the totals of the examples</t>
  </si>
  <si>
    <t xml:space="preserve">Worksheet (g) </t>
  </si>
  <si>
    <t xml:space="preserve">Worksheet (h) </t>
  </si>
  <si>
    <t xml:space="preserve">Worksheet (i) </t>
  </si>
  <si>
    <t>Amended wording refering to Gallipoli clause and highlighted in red non-QAPE</t>
  </si>
  <si>
    <t xml:space="preserve">Worksheet (k) </t>
  </si>
  <si>
    <t>Hid this worksheet.</t>
  </si>
  <si>
    <t>Deleted all footers except for (a) and (b) which are now dated April 2016</t>
  </si>
  <si>
    <t>For projects that fall under the 'old rules' please contact the POCU.</t>
  </si>
  <si>
    <t>Expenditure in a foreign currency calculator (for projects with QAPE of $15M or more)</t>
  </si>
  <si>
    <t>Please fill in the CODE left column on the QAPE spreadsheet with the corresponding line references from your budget.</t>
  </si>
  <si>
    <t>A fact sheet has been created to assist applicants in understanding how depreciating assets should be treated for the purposes of the Producer Offset and is available on our webpage.</t>
  </si>
  <si>
    <t>[CURRENCY]</t>
  </si>
  <si>
    <t>Purchase Price in</t>
  </si>
  <si>
    <t>to be entered manually in CELL D147 on your QAPE spreadsheet</t>
  </si>
  <si>
    <t>Official Co-production?</t>
  </si>
  <si>
    <t>IMPORTANT NOTE FOR OFFICIAL CO-PRODUCTIONS</t>
  </si>
  <si>
    <t xml:space="preserve">Manually input your total budget into Column (A).  For official co-productions these figures should be the combined expenditure of both the Australian co-producing partner (the applicant) and the foreign co-producing partner in Australian dollars.  Then list all expenditure by the foreign co-producing partner in Column (B1). </t>
  </si>
  <si>
    <t>None of the expenditure in Column (B1) is QAPE, however it does make up part of your total film expenditure.   List all exclusions for the Australian applicant company in Column (B2) - this includes non-QAPE, exclusions and any pre 1 July 2007 expenditure.</t>
  </si>
  <si>
    <t>To calculate the total threshold for an offical co-production, please complete calculations below:</t>
  </si>
  <si>
    <t>Plus expenditure by foreign co-producing partner (if expenditure had been QAPE).</t>
  </si>
  <si>
    <t>Example box and dates changed to 2015.</t>
  </si>
  <si>
    <t>All interested party transactions are required to be listed as part of the Final Certificate Application.</t>
  </si>
  <si>
    <t>Transactions between any two or more parties where there is a connection between those parties may render a party an ‘interested party’ for the purposes of the Producer Offset.</t>
  </si>
  <si>
    <t>We require a breakdown of this expenditure to confirm that the costs claimed as QAPE are commercially reasonable and represent a fair market rate.</t>
  </si>
  <si>
    <t xml:space="preserve">This breakdown should include the following information -  name and role of the person, overall fee paid,  per week/day rate charged,  number of days/weeks worked and the dates over which the work took place. </t>
  </si>
  <si>
    <t xml:space="preserve">Lump sum amounts that do not detail expenditure between the applicant company and an associated company will not be accepted by the POCU (for example a bulk re-charge from one company to another).  </t>
  </si>
  <si>
    <t>A general Ledger 'dump down' is also insufficient.</t>
  </si>
  <si>
    <t>Details (Name, Role, Fee, Rate, Duration …)</t>
  </si>
  <si>
    <t>QAPE/Non-QAPE</t>
  </si>
  <si>
    <t>6-1055</t>
  </si>
  <si>
    <t>Parent Company Pty Ltd</t>
  </si>
  <si>
    <t>EP fee - John Black - total as per contract</t>
  </si>
  <si>
    <t xml:space="preserve">Production Manager - Bob Jones - 5 weeks @ $1,200 per week </t>
  </si>
  <si>
    <t>6-1095</t>
  </si>
  <si>
    <t>Production Co-ordinator - Brett Smith - 12 weeks @ 1000 per week</t>
  </si>
  <si>
    <t>Office rent 12 weeks @ $750/week</t>
  </si>
  <si>
    <t>Hire of edit suite - 6 weeks @ $1,000 per week</t>
  </si>
  <si>
    <t>This % should match the information supplied on the final application form.</t>
  </si>
  <si>
    <t>Office rent (development) over 5 weeks at $400/week</t>
  </si>
  <si>
    <t>NB: this QAPE amount should match the QAPE spreadhsheet</t>
  </si>
  <si>
    <t>NB: this NON QAPE amount should match the QAPE spreadhsheet</t>
  </si>
  <si>
    <t>NB: this amount is automatically taken from the QAPE spreadsheet.</t>
  </si>
  <si>
    <t>NB:  This amount  is automatically taken from Cell D15 on the QAPE spreadsheet.  It should represent your total development expenditure, regardless of whether it is QAPE or not.</t>
  </si>
  <si>
    <r>
      <t xml:space="preserve">Travel to and within other countries may be considered QAPE </t>
    </r>
    <r>
      <rPr>
        <u/>
        <sz val="10"/>
        <rFont val="Arial"/>
        <family val="2"/>
      </rPr>
      <t>if the expenditure meets the 'Gallipoli clause'.</t>
    </r>
  </si>
  <si>
    <r>
      <t xml:space="preserve">See </t>
    </r>
    <r>
      <rPr>
        <i/>
        <sz val="10"/>
        <rFont val="Arial"/>
        <family val="2"/>
      </rPr>
      <t>At a Glance</t>
    </r>
    <r>
      <rPr>
        <sz val="10"/>
        <rFont val="Arial"/>
        <family val="2"/>
      </rPr>
      <t xml:space="preserve"> under 'Gallipoli clause' and 'Travel'.</t>
    </r>
  </si>
  <si>
    <t>Aust. resident travelling O/S for pre-pro but not shoot</t>
  </si>
  <si>
    <t>Aust.resident travelling O/S for shoot only (meeting the 'Gallipoli clause') who returns and continues to work on the film in Australia</t>
  </si>
  <si>
    <t>Therefore airfares are QAPE, provided the resident returns to Australia and continues working on the film for a minimum of 2 weeks.</t>
  </si>
  <si>
    <t>US crew member in Aust. for less than 2 weeks</t>
  </si>
  <si>
    <t>therefore no fares eligible for QAPE</t>
  </si>
  <si>
    <t>US crew member in Aust. for more than 2 weeks</t>
  </si>
  <si>
    <t>therefore incoming flight = QAPE</t>
  </si>
  <si>
    <t>therefore outgoing flight = non QAPE</t>
  </si>
  <si>
    <t>Return fareO/S to Australia is QAPE only for the making of the film</t>
  </si>
  <si>
    <t>QAPE can only be claimed for expcertain expenses relating to Australian residents during any overseas shoot where the 'Gallipoli clause' applies.</t>
  </si>
  <si>
    <t>QAPE/</t>
  </si>
  <si>
    <t>Please choose from dropdown menu</t>
  </si>
  <si>
    <r>
      <t xml:space="preserve">Expenditure on work by an Australian resident that takes place in another country </t>
    </r>
    <r>
      <rPr>
        <u/>
        <sz val="10"/>
        <rFont val="Arial"/>
        <family val="2"/>
      </rPr>
      <t>during the period of principal</t>
    </r>
  </si>
  <si>
    <r>
      <t>photography is QAPE</t>
    </r>
    <r>
      <rPr>
        <sz val="10"/>
        <rFont val="Arial"/>
        <family val="2"/>
      </rPr>
      <t xml:space="preserve"> providing the 'Gallipoli clause' is met.</t>
    </r>
  </si>
  <si>
    <r>
      <t xml:space="preserve">Expenditure on work by an Australian resident that takes place in another country </t>
    </r>
    <r>
      <rPr>
        <u/>
        <sz val="10"/>
        <rFont val="Arial"/>
        <family val="2"/>
      </rPr>
      <t>outside the period of principal</t>
    </r>
  </si>
  <si>
    <r>
      <t xml:space="preserve">See </t>
    </r>
    <r>
      <rPr>
        <i/>
        <sz val="10"/>
        <rFont val="Arial"/>
        <family val="2"/>
      </rPr>
      <t>At a Glance</t>
    </r>
    <r>
      <rPr>
        <sz val="10"/>
        <rFont val="Arial"/>
        <family val="2"/>
      </rPr>
      <t xml:space="preserve"> under 'Gallipoli clause'.</t>
    </r>
  </si>
  <si>
    <t>You therefore need to break the fee down as per the following sample:</t>
  </si>
  <si>
    <t>Please read Worksheet (d) very carefully, before making any 'expenditure in a foreign currency' calculations.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</si>
</sst>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5" formatCode="&quot;$&quot;#,##0;\-&quot;$&quot;#,##0"/>
    <numFmt numFmtId="6" formatCode="&quot;$&quot;#,##0;[Red]\-&quot;$&quot;#,##0"/>
    <numFmt numFmtId="43" formatCode="_-* #,##0.00_-;\-* #,##0.00_-;_-* &quot;-&quot;??_-;_-@_-"/>
    <numFmt numFmtId="164" formatCode="_(* #,##0.00_);_(* \(#,##0.00\);_(* &quot;-&quot;??_);_(@_)"/>
    <numFmt numFmtId="165" formatCode="_(* #,##0_);_(* \(#,##0\);_(* &quot;-&quot;??_);_(@_)"/>
    <numFmt numFmtId="166" formatCode="&quot;$&quot;#,##0"/>
    <numFmt numFmtId="167" formatCode="[$-C09]dd\-mmm\-yy;@"/>
    <numFmt numFmtId="168" formatCode="[$Rp-421]#,##0_ ;[Red]\-[$Rp-421]#,##0\ "/>
    <numFmt numFmtId="169" formatCode="[$$-409]#,##0.00"/>
    <numFmt numFmtId="170" formatCode="[$USD]\ #,##0.00"/>
    <numFmt numFmtId="171" formatCode="[$AUD]\ #,##0.00"/>
    <numFmt numFmtId="172" formatCode="d/mm/yy;@"/>
    <numFmt numFmtId="173" formatCode="[$AUD]\ #,##0"/>
    <numFmt numFmtId="174" formatCode="[$USD]\ #,##0"/>
    <numFmt numFmtId="175" formatCode="0.000"/>
  </numFmts>
  <fonts count="92">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sz val="9"/>
      <name val="Arial"/>
      <family val="2"/>
    </font>
    <font>
      <sz val="9"/>
      <name val="Arial"/>
      <family val="2"/>
    </font>
    <font>
      <b/>
      <sz val="9"/>
      <color indexed="10"/>
      <name val="Arial"/>
      <family val="2"/>
    </font>
    <font>
      <b/>
      <i/>
      <sz val="9"/>
      <name val="Arial"/>
      <family val="2"/>
    </font>
    <font>
      <i/>
      <sz val="9"/>
      <name val="Arial"/>
      <family val="2"/>
    </font>
    <font>
      <b/>
      <i/>
      <sz val="9"/>
      <color indexed="10"/>
      <name val="Arial"/>
      <family val="2"/>
    </font>
    <font>
      <sz val="9"/>
      <name val="Arial"/>
      <family val="2"/>
    </font>
    <font>
      <b/>
      <sz val="10"/>
      <name val="Arial"/>
      <family val="2"/>
    </font>
    <font>
      <i/>
      <sz val="10"/>
      <name val="Arial"/>
      <family val="2"/>
    </font>
    <font>
      <sz val="10"/>
      <name val="Arial"/>
      <family val="2"/>
    </font>
    <font>
      <b/>
      <i/>
      <sz val="10"/>
      <name val="Arial"/>
      <family val="2"/>
    </font>
    <font>
      <b/>
      <sz val="9"/>
      <color indexed="9"/>
      <name val="Arial"/>
      <family val="2"/>
    </font>
    <font>
      <b/>
      <sz val="10"/>
      <color indexed="9"/>
      <name val="Arial"/>
      <family val="2"/>
    </font>
    <font>
      <u/>
      <sz val="10"/>
      <name val="Arial"/>
      <family val="2"/>
    </font>
    <font>
      <b/>
      <u/>
      <sz val="10"/>
      <name val="Arial"/>
      <family val="2"/>
    </font>
    <font>
      <b/>
      <u/>
      <sz val="12"/>
      <name val="Arial"/>
      <family val="2"/>
    </font>
    <font>
      <sz val="10"/>
      <name val="Arial"/>
      <family val="2"/>
    </font>
    <font>
      <sz val="10"/>
      <name val="Arial"/>
      <family val="2"/>
    </font>
    <font>
      <b/>
      <sz val="10"/>
      <color indexed="14"/>
      <name val="Arial"/>
      <family val="2"/>
    </font>
    <font>
      <sz val="10"/>
      <name val="Arial"/>
      <family val="2"/>
    </font>
    <font>
      <sz val="8"/>
      <name val="Arial"/>
      <family val="2"/>
    </font>
    <font>
      <sz val="10"/>
      <name val="HelvNeue FFC"/>
    </font>
    <font>
      <i/>
      <sz val="10"/>
      <name val="HelvNeue FFC"/>
    </font>
    <font>
      <sz val="9"/>
      <color indexed="8"/>
      <name val="Arial"/>
      <family val="2"/>
    </font>
    <font>
      <b/>
      <i/>
      <sz val="9"/>
      <color indexed="9"/>
      <name val="Arial"/>
      <family val="2"/>
    </font>
    <font>
      <sz val="10"/>
      <color indexed="9"/>
      <name val="Arial"/>
      <family val="2"/>
    </font>
    <font>
      <b/>
      <sz val="10"/>
      <color indexed="10"/>
      <name val="Arial"/>
      <family val="2"/>
    </font>
    <font>
      <sz val="10"/>
      <color indexed="10"/>
      <name val="Arial"/>
      <family val="2"/>
    </font>
    <font>
      <b/>
      <sz val="18"/>
      <name val="Arial"/>
      <family val="2"/>
    </font>
    <font>
      <sz val="18"/>
      <name val="Arial"/>
      <family val="2"/>
    </font>
    <font>
      <sz val="10"/>
      <name val="Wingdings 2"/>
      <family val="1"/>
    </font>
    <font>
      <i/>
      <sz val="8"/>
      <name val="Arial"/>
      <family val="2"/>
    </font>
    <font>
      <b/>
      <sz val="7"/>
      <color indexed="10"/>
      <name val="Arial"/>
      <family val="2"/>
    </font>
    <font>
      <b/>
      <sz val="7"/>
      <color indexed="22"/>
      <name val="Arial"/>
      <family val="2"/>
    </font>
    <font>
      <sz val="10"/>
      <name val="Arial"/>
      <family val="2"/>
    </font>
    <font>
      <b/>
      <sz val="8"/>
      <name val="Arial"/>
      <family val="2"/>
    </font>
    <font>
      <sz val="8"/>
      <color indexed="81"/>
      <name val="Tahoma"/>
      <family val="2"/>
    </font>
    <font>
      <b/>
      <sz val="8"/>
      <color indexed="81"/>
      <name val="Tahoma"/>
      <family val="2"/>
    </font>
    <font>
      <b/>
      <i/>
      <sz val="10"/>
      <color indexed="10"/>
      <name val="Arial"/>
      <family val="2"/>
    </font>
    <font>
      <sz val="11"/>
      <name val="Arial"/>
      <family val="2"/>
    </font>
    <font>
      <i/>
      <u/>
      <sz val="10"/>
      <name val="Arial"/>
      <family val="2"/>
    </font>
    <font>
      <b/>
      <i/>
      <sz val="11"/>
      <name val="Arial"/>
      <family val="2"/>
    </font>
    <font>
      <b/>
      <sz val="11"/>
      <name val="Arial"/>
      <family val="2"/>
    </font>
    <font>
      <b/>
      <u/>
      <sz val="11"/>
      <name val="Arial"/>
      <family val="2"/>
    </font>
    <font>
      <u/>
      <sz val="11"/>
      <name val="Arial"/>
      <family val="2"/>
    </font>
    <font>
      <b/>
      <i/>
      <sz val="10"/>
      <color indexed="9"/>
      <name val="Arial"/>
      <family val="2"/>
    </font>
    <font>
      <sz val="10"/>
      <name val="Calibri"/>
      <family val="2"/>
    </font>
    <font>
      <b/>
      <sz val="12"/>
      <name val="Arial"/>
      <family val="2"/>
    </font>
    <font>
      <b/>
      <sz val="9.5"/>
      <name val="Arial"/>
      <family val="2"/>
    </font>
    <font>
      <sz val="16"/>
      <name val="Arial"/>
      <family val="2"/>
    </font>
    <font>
      <u/>
      <sz val="13"/>
      <color theme="10"/>
      <name val="Arial"/>
      <family val="2"/>
    </font>
    <font>
      <b/>
      <i/>
      <sz val="9"/>
      <color rgb="FFFF0000"/>
      <name val="Arial"/>
      <family val="2"/>
    </font>
    <font>
      <b/>
      <sz val="10"/>
      <color theme="0"/>
      <name val="Arial"/>
      <family val="2"/>
    </font>
    <font>
      <sz val="10"/>
      <color theme="0"/>
      <name val="Arial"/>
      <family val="2"/>
    </font>
    <font>
      <u/>
      <sz val="10"/>
      <color theme="10"/>
      <name val="Arial"/>
      <family val="2"/>
    </font>
    <font>
      <b/>
      <sz val="9"/>
      <color theme="0"/>
      <name val="Arial"/>
      <family val="2"/>
    </font>
    <font>
      <i/>
      <sz val="9"/>
      <color theme="0"/>
      <name val="Arial"/>
      <family val="2"/>
    </font>
    <font>
      <sz val="9"/>
      <color theme="0"/>
      <name val="Arial"/>
      <family val="2"/>
    </font>
    <font>
      <b/>
      <sz val="11"/>
      <color theme="0"/>
      <name val="Arial"/>
      <family val="2"/>
    </font>
    <font>
      <sz val="10"/>
      <color rgb="FFFF0000"/>
      <name val="Arial"/>
      <family val="2"/>
    </font>
    <font>
      <b/>
      <sz val="10"/>
      <color rgb="FFFF0000"/>
      <name val="Arial"/>
      <family val="2"/>
    </font>
    <font>
      <b/>
      <i/>
      <sz val="10"/>
      <color rgb="FFFF0000"/>
      <name val="Arial"/>
      <family val="2"/>
    </font>
    <font>
      <b/>
      <sz val="10"/>
      <color rgb="FFFF0000"/>
      <name val="HelvNeue FFC"/>
    </font>
    <font>
      <b/>
      <sz val="9"/>
      <color rgb="FFFF0000"/>
      <name val="Arial"/>
      <family val="2"/>
    </font>
    <font>
      <b/>
      <u/>
      <sz val="16"/>
      <color rgb="FFFF0000"/>
      <name val="Arial"/>
      <family val="2"/>
    </font>
    <font>
      <sz val="12"/>
      <name val="Arial"/>
      <family val="2"/>
    </font>
    <font>
      <sz val="11"/>
      <color theme="1"/>
      <name val="Calibri"/>
      <family val="2"/>
      <scheme val="minor"/>
    </font>
    <font>
      <sz val="12"/>
      <color theme="1"/>
      <name val="Arial"/>
      <family val="2"/>
    </font>
    <font>
      <b/>
      <sz val="12"/>
      <color theme="1"/>
      <name val="Arial"/>
      <family val="2"/>
    </font>
    <font>
      <b/>
      <u/>
      <sz val="9"/>
      <name val="Arial"/>
      <family val="2"/>
    </font>
    <font>
      <i/>
      <sz val="10"/>
      <color rgb="FFFF0000"/>
      <name val="Arial"/>
      <family val="2"/>
    </font>
    <font>
      <b/>
      <i/>
      <sz val="10"/>
      <color rgb="FFFF0000"/>
      <name val="HelvNeue FFC"/>
    </font>
  </fonts>
  <fills count="4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47"/>
        <bgColor indexed="64"/>
      </patternFill>
    </fill>
    <fill>
      <patternFill patternType="solid">
        <fgColor indexed="8"/>
        <bgColor indexed="64"/>
      </patternFill>
    </fill>
    <fill>
      <patternFill patternType="solid">
        <fgColor indexed="46"/>
        <bgColor indexed="64"/>
      </patternFill>
    </fill>
    <fill>
      <patternFill patternType="solid">
        <fgColor indexed="22"/>
        <bgColor indexed="22"/>
      </patternFill>
    </fill>
    <fill>
      <patternFill patternType="solid">
        <fgColor indexed="41"/>
        <bgColor indexed="64"/>
      </patternFill>
    </fill>
    <fill>
      <patternFill patternType="solid">
        <fgColor theme="1"/>
        <bgColor indexed="64"/>
      </patternFill>
    </fill>
    <fill>
      <patternFill patternType="solid">
        <fgColor theme="6" tint="0.59999389629810485"/>
        <bgColor indexed="64"/>
      </patternFill>
    </fill>
    <fill>
      <patternFill patternType="solid">
        <fgColor theme="6"/>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7979"/>
        <bgColor indexed="64"/>
      </patternFill>
    </fill>
    <fill>
      <patternFill patternType="solid">
        <fgColor rgb="FFFF0000"/>
        <bgColor indexed="64"/>
      </patternFill>
    </fill>
    <fill>
      <patternFill patternType="solid">
        <fgColor theme="7"/>
        <bgColor indexed="64"/>
      </patternFill>
    </fill>
    <fill>
      <patternFill patternType="solid">
        <fgColor theme="4" tint="0.59999389629810485"/>
        <bgColor indexed="64"/>
      </patternFill>
    </fill>
    <fill>
      <patternFill patternType="solid">
        <fgColor rgb="FFFFFF00"/>
        <bgColor indexed="64"/>
      </patternFill>
    </fill>
    <fill>
      <patternFill patternType="solid">
        <fgColor rgb="FFCC0066"/>
        <bgColor indexed="64"/>
      </patternFill>
    </fill>
    <fill>
      <patternFill patternType="solid">
        <fgColor theme="6" tint="0.39997558519241921"/>
        <bgColor indexed="64"/>
      </patternFill>
    </fill>
  </fills>
  <borders count="9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bottom style="double">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thin">
        <color indexed="64"/>
      </left>
      <right style="thick">
        <color indexed="64"/>
      </right>
      <top/>
      <bottom/>
      <diagonal/>
    </border>
    <border>
      <left/>
      <right style="thin">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double">
        <color indexed="64"/>
      </right>
      <top/>
      <bottom style="thin">
        <color indexed="64"/>
      </bottom>
      <diagonal/>
    </border>
    <border>
      <left style="thin">
        <color indexed="64"/>
      </left>
      <right/>
      <top/>
      <bottom style="medium">
        <color indexed="64"/>
      </bottom>
      <diagonal/>
    </border>
    <border>
      <left style="thin">
        <color indexed="64"/>
      </left>
      <right style="double">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ck">
        <color indexed="64"/>
      </right>
      <top/>
      <bottom style="thin">
        <color indexed="64"/>
      </bottom>
      <diagonal/>
    </border>
    <border>
      <left/>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thick">
        <color indexed="64"/>
      </right>
      <top/>
      <bottom/>
      <diagonal/>
    </border>
    <border>
      <left/>
      <right style="thick">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medium">
        <color indexed="64"/>
      </bottom>
      <diagonal/>
    </border>
    <border>
      <left style="thick">
        <color indexed="64"/>
      </left>
      <right style="thin">
        <color indexed="64"/>
      </right>
      <top/>
      <bottom style="thin">
        <color indexed="64"/>
      </bottom>
      <diagonal/>
    </border>
    <border>
      <left style="medium">
        <color indexed="64"/>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right style="thick">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double">
        <color indexed="64"/>
      </top>
      <bottom style="medium">
        <color indexed="64"/>
      </bottom>
      <diagonal/>
    </border>
    <border>
      <left style="thin">
        <color indexed="64"/>
      </left>
      <right/>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4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70" fillId="0" borderId="0" applyNumberFormat="0" applyFill="0" applyBorder="0" applyAlignment="0" applyProtection="0">
      <alignment vertical="top"/>
      <protection locked="0"/>
    </xf>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 fillId="0" borderId="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xf numFmtId="0" fontId="86" fillId="0" borderId="0"/>
  </cellStyleXfs>
  <cellXfs count="1542">
    <xf numFmtId="0" fontId="0" fillId="0" borderId="0" xfId="0"/>
    <xf numFmtId="0" fontId="21" fillId="0" borderId="0" xfId="0" applyFont="1"/>
    <xf numFmtId="0" fontId="21" fillId="0" borderId="0" xfId="0" applyFont="1" applyBorder="1"/>
    <xf numFmtId="165" fontId="21" fillId="0" borderId="10" xfId="28" applyNumberFormat="1" applyFont="1" applyBorder="1"/>
    <xf numFmtId="165" fontId="21" fillId="0" borderId="0" xfId="28" applyNumberFormat="1" applyFont="1" applyBorder="1"/>
    <xf numFmtId="0" fontId="21" fillId="0" borderId="10" xfId="0" applyFont="1" applyBorder="1"/>
    <xf numFmtId="165" fontId="21" fillId="0" borderId="0" xfId="28" applyNumberFormat="1" applyFont="1" applyFill="1" applyBorder="1"/>
    <xf numFmtId="0" fontId="20" fillId="0" borderId="11" xfId="0" applyFont="1" applyBorder="1" applyAlignment="1">
      <alignment horizontal="center"/>
    </xf>
    <xf numFmtId="0" fontId="20" fillId="0" borderId="0" xfId="0" applyFont="1" applyAlignment="1">
      <alignment horizontal="center"/>
    </xf>
    <xf numFmtId="0" fontId="20" fillId="0" borderId="12" xfId="0" applyFont="1" applyBorder="1" applyAlignment="1">
      <alignment horizontal="center"/>
    </xf>
    <xf numFmtId="165" fontId="20" fillId="0" borderId="12" xfId="28" applyNumberFormat="1" applyFont="1" applyBorder="1" applyAlignment="1">
      <alignment horizontal="center"/>
    </xf>
    <xf numFmtId="165" fontId="20" fillId="24" borderId="12" xfId="28" applyNumberFormat="1" applyFont="1" applyFill="1" applyBorder="1" applyAlignment="1">
      <alignment horizontal="center"/>
    </xf>
    <xf numFmtId="165" fontId="20" fillId="0" borderId="12" xfId="28" applyNumberFormat="1" applyFont="1" applyFill="1" applyBorder="1" applyAlignment="1">
      <alignment horizontal="center"/>
    </xf>
    <xf numFmtId="165" fontId="21" fillId="0" borderId="0" xfId="28" applyNumberFormat="1" applyFont="1" applyAlignment="1">
      <alignment horizontal="center"/>
    </xf>
    <xf numFmtId="0" fontId="21" fillId="0" borderId="0" xfId="0" applyFont="1" applyAlignment="1">
      <alignment horizontal="center"/>
    </xf>
    <xf numFmtId="0" fontId="20" fillId="0" borderId="13" xfId="0" applyFont="1" applyBorder="1" applyAlignment="1">
      <alignment horizontal="center"/>
    </xf>
    <xf numFmtId="165" fontId="20" fillId="0" borderId="13" xfId="28" applyNumberFormat="1" applyFont="1" applyBorder="1" applyAlignment="1">
      <alignment horizontal="center"/>
    </xf>
    <xf numFmtId="0" fontId="21" fillId="0" borderId="11" xfId="0" applyFont="1" applyBorder="1" applyAlignment="1">
      <alignment horizontal="center"/>
    </xf>
    <xf numFmtId="165" fontId="20" fillId="24" borderId="11" xfId="28" applyNumberFormat="1" applyFont="1" applyFill="1" applyBorder="1" applyAlignment="1">
      <alignment horizontal="center"/>
    </xf>
    <xf numFmtId="165" fontId="20" fillId="0" borderId="11" xfId="28" applyNumberFormat="1" applyFont="1" applyBorder="1" applyAlignment="1">
      <alignment horizontal="center"/>
    </xf>
    <xf numFmtId="0" fontId="24" fillId="0" borderId="0" xfId="0" applyFont="1"/>
    <xf numFmtId="0" fontId="24" fillId="0" borderId="0" xfId="0" applyFont="1" applyBorder="1"/>
    <xf numFmtId="0" fontId="23" fillId="0" borderId="0" xfId="0" applyFont="1"/>
    <xf numFmtId="0" fontId="24" fillId="0" borderId="15" xfId="0" applyFont="1" applyBorder="1"/>
    <xf numFmtId="0" fontId="23" fillId="0" borderId="0" xfId="0" applyFont="1" applyAlignment="1">
      <alignment horizontal="center"/>
    </xf>
    <xf numFmtId="165" fontId="21" fillId="0" borderId="0" xfId="28" applyNumberFormat="1" applyFont="1"/>
    <xf numFmtId="0" fontId="24" fillId="0" borderId="16" xfId="0" applyFont="1" applyBorder="1" applyAlignment="1">
      <alignment horizontal="left"/>
    </xf>
    <xf numFmtId="165" fontId="20" fillId="0" borderId="0" xfId="28" applyNumberFormat="1" applyFont="1" applyAlignment="1">
      <alignment horizontal="center"/>
    </xf>
    <xf numFmtId="0" fontId="20" fillId="24" borderId="13" xfId="0" applyFont="1" applyFill="1" applyBorder="1" applyAlignment="1">
      <alignment horizontal="center"/>
    </xf>
    <xf numFmtId="0" fontId="24" fillId="0" borderId="0" xfId="0" applyFont="1" applyFill="1" applyBorder="1"/>
    <xf numFmtId="165" fontId="21" fillId="24" borderId="13" xfId="28" applyNumberFormat="1" applyFont="1" applyFill="1" applyBorder="1"/>
    <xf numFmtId="165" fontId="21" fillId="0" borderId="0" xfId="28" applyNumberFormat="1" applyFont="1" applyFill="1"/>
    <xf numFmtId="165" fontId="21" fillId="0" borderId="17" xfId="28" applyNumberFormat="1" applyFont="1" applyBorder="1"/>
    <xf numFmtId="165" fontId="21" fillId="24" borderId="18" xfId="28" applyNumberFormat="1" applyFont="1" applyFill="1" applyBorder="1"/>
    <xf numFmtId="165" fontId="21" fillId="24" borderId="13" xfId="0" applyNumberFormat="1" applyFont="1" applyFill="1" applyBorder="1"/>
    <xf numFmtId="0" fontId="21" fillId="24" borderId="13" xfId="0" applyFont="1" applyFill="1" applyBorder="1"/>
    <xf numFmtId="165" fontId="20" fillId="24" borderId="13" xfId="28" applyNumberFormat="1" applyFont="1" applyFill="1" applyBorder="1"/>
    <xf numFmtId="165" fontId="21" fillId="0" borderId="19" xfId="28" applyNumberFormat="1" applyFont="1" applyBorder="1"/>
    <xf numFmtId="0" fontId="21" fillId="0" borderId="0" xfId="0" applyFont="1" applyFill="1"/>
    <xf numFmtId="0" fontId="20" fillId="0" borderId="20" xfId="0" applyFont="1" applyBorder="1"/>
    <xf numFmtId="0" fontId="24" fillId="0" borderId="21" xfId="0" applyFont="1" applyBorder="1"/>
    <xf numFmtId="0" fontId="21" fillId="0" borderId="22" xfId="0" applyFont="1" applyBorder="1"/>
    <xf numFmtId="0" fontId="21" fillId="0" borderId="23" xfId="0" applyFont="1" applyBorder="1"/>
    <xf numFmtId="0" fontId="24" fillId="0" borderId="19" xfId="0" applyFont="1" applyBorder="1"/>
    <xf numFmtId="0" fontId="20" fillId="25" borderId="24" xfId="0" applyFont="1" applyFill="1" applyBorder="1" applyAlignment="1">
      <alignment horizontal="centerContinuous"/>
    </xf>
    <xf numFmtId="0" fontId="21" fillId="25" borderId="25" xfId="0" applyFont="1" applyFill="1" applyBorder="1" applyAlignment="1">
      <alignment horizontal="centerContinuous"/>
    </xf>
    <xf numFmtId="0" fontId="21" fillId="25" borderId="0" xfId="0" applyFont="1" applyFill="1"/>
    <xf numFmtId="5" fontId="0" fillId="0" borderId="0" xfId="0" applyNumberFormat="1" applyAlignment="1">
      <alignment horizontal="center"/>
    </xf>
    <xf numFmtId="5" fontId="0" fillId="0" borderId="0" xfId="0" applyNumberFormat="1" applyAlignment="1">
      <alignment horizontal="left"/>
    </xf>
    <xf numFmtId="0" fontId="0" fillId="0" borderId="19" xfId="0" applyBorder="1"/>
    <xf numFmtId="165" fontId="21" fillId="26" borderId="26" xfId="28" applyNumberFormat="1" applyFont="1" applyFill="1" applyBorder="1"/>
    <xf numFmtId="0" fontId="0" fillId="0" borderId="0" xfId="0" applyBorder="1"/>
    <xf numFmtId="0" fontId="27" fillId="0" borderId="12" xfId="0" applyFont="1" applyBorder="1" applyAlignment="1">
      <alignment horizontal="center"/>
    </xf>
    <xf numFmtId="5" fontId="0" fillId="0" borderId="0" xfId="0" applyNumberFormat="1" applyBorder="1" applyAlignment="1">
      <alignment horizontal="center"/>
    </xf>
    <xf numFmtId="6" fontId="0" fillId="0" borderId="0" xfId="0" applyNumberFormat="1"/>
    <xf numFmtId="165" fontId="20" fillId="24" borderId="27" xfId="28" applyNumberFormat="1" applyFont="1" applyFill="1" applyBorder="1"/>
    <xf numFmtId="0" fontId="0" fillId="0" borderId="0" xfId="0" applyFill="1"/>
    <xf numFmtId="0" fontId="27" fillId="0" borderId="0" xfId="0" applyFont="1" applyFill="1"/>
    <xf numFmtId="0" fontId="27" fillId="0" borderId="28" xfId="0" applyFont="1" applyFill="1" applyBorder="1"/>
    <xf numFmtId="5" fontId="0" fillId="0" borderId="0" xfId="0" applyNumberFormat="1" applyFill="1"/>
    <xf numFmtId="167" fontId="0" fillId="0" borderId="0" xfId="0" applyNumberFormat="1" applyFill="1" applyAlignment="1">
      <alignment horizontal="left"/>
    </xf>
    <xf numFmtId="0" fontId="0" fillId="0" borderId="0" xfId="0" applyFill="1" applyAlignment="1">
      <alignment horizontal="left"/>
    </xf>
    <xf numFmtId="0" fontId="0" fillId="0" borderId="0" xfId="0" applyFill="1" applyBorder="1"/>
    <xf numFmtId="0" fontId="27" fillId="0" borderId="0" xfId="0" applyFont="1" applyFill="1" applyBorder="1"/>
    <xf numFmtId="0" fontId="20" fillId="0" borderId="0" xfId="0" applyFont="1" applyFill="1" applyBorder="1"/>
    <xf numFmtId="165" fontId="20" fillId="0" borderId="0" xfId="28" applyNumberFormat="1" applyFont="1" applyFill="1" applyBorder="1"/>
    <xf numFmtId="0" fontId="21" fillId="0" borderId="0" xfId="0" applyFont="1" applyFill="1" applyBorder="1"/>
    <xf numFmtId="0" fontId="27" fillId="0" borderId="0" xfId="0" applyFont="1" applyAlignment="1">
      <alignment horizontal="right"/>
    </xf>
    <xf numFmtId="0" fontId="27" fillId="0" borderId="13" xfId="0" applyFont="1" applyBorder="1" applyAlignment="1">
      <alignment horizontal="center"/>
    </xf>
    <xf numFmtId="0" fontId="27" fillId="0" borderId="0" xfId="0" applyFont="1" applyBorder="1" applyAlignment="1">
      <alignment horizontal="right"/>
    </xf>
    <xf numFmtId="0" fontId="21" fillId="0" borderId="0" xfId="0" applyFont="1" applyBorder="1" applyAlignment="1">
      <alignment horizontal="center"/>
    </xf>
    <xf numFmtId="0" fontId="27" fillId="0" borderId="12" xfId="0" applyFont="1" applyFill="1" applyBorder="1"/>
    <xf numFmtId="167" fontId="27" fillId="0" borderId="12" xfId="0" applyNumberFormat="1" applyFont="1" applyFill="1" applyBorder="1" applyAlignment="1">
      <alignment horizontal="left"/>
    </xf>
    <xf numFmtId="0" fontId="27" fillId="0" borderId="12" xfId="0" applyFont="1" applyFill="1" applyBorder="1" applyAlignment="1">
      <alignment horizontal="left"/>
    </xf>
    <xf numFmtId="0" fontId="27" fillId="0" borderId="11" xfId="0" applyFont="1" applyFill="1" applyBorder="1"/>
    <xf numFmtId="167" fontId="27" fillId="0" borderId="11" xfId="0" applyNumberFormat="1" applyFont="1" applyFill="1" applyBorder="1" applyAlignment="1">
      <alignment horizontal="left"/>
    </xf>
    <xf numFmtId="0" fontId="27" fillId="0" borderId="11" xfId="0" applyFont="1" applyFill="1" applyBorder="1" applyAlignment="1">
      <alignment horizontal="left"/>
    </xf>
    <xf numFmtId="0" fontId="1" fillId="0" borderId="0" xfId="0" applyFont="1" applyFill="1"/>
    <xf numFmtId="0" fontId="21" fillId="0" borderId="0" xfId="0" applyFont="1" applyFill="1" applyAlignment="1">
      <alignment horizontal="center"/>
    </xf>
    <xf numFmtId="164" fontId="21" fillId="0" borderId="0" xfId="0" applyNumberFormat="1" applyFont="1" applyFill="1"/>
    <xf numFmtId="0" fontId="1" fillId="0" borderId="0" xfId="0" applyFont="1"/>
    <xf numFmtId="0" fontId="36" fillId="0" borderId="0" xfId="0" applyFont="1"/>
    <xf numFmtId="0" fontId="27" fillId="0" borderId="0" xfId="0" applyFont="1"/>
    <xf numFmtId="165" fontId="21" fillId="24" borderId="12" xfId="28" applyNumberFormat="1" applyFont="1" applyFill="1" applyBorder="1"/>
    <xf numFmtId="165" fontId="21" fillId="24" borderId="29" xfId="28" applyNumberFormat="1" applyFont="1" applyFill="1" applyBorder="1"/>
    <xf numFmtId="0" fontId="1" fillId="0" borderId="0" xfId="0" applyFont="1" applyBorder="1"/>
    <xf numFmtId="6" fontId="1" fillId="0" borderId="0" xfId="0" applyNumberFormat="1" applyFont="1"/>
    <xf numFmtId="0" fontId="37" fillId="0" borderId="0" xfId="0" applyFont="1"/>
    <xf numFmtId="0" fontId="1" fillId="0" borderId="11" xfId="0" applyFont="1" applyFill="1" applyBorder="1" applyAlignment="1">
      <alignment horizontal="left"/>
    </xf>
    <xf numFmtId="5" fontId="27" fillId="0" borderId="12" xfId="0" applyNumberFormat="1" applyFont="1" applyFill="1" applyBorder="1"/>
    <xf numFmtId="5" fontId="1" fillId="0" borderId="11" xfId="0" applyNumberFormat="1" applyFont="1" applyFill="1" applyBorder="1"/>
    <xf numFmtId="167" fontId="1" fillId="0" borderId="0" xfId="0" applyNumberFormat="1" applyFont="1" applyAlignment="1">
      <alignment horizontal="left"/>
    </xf>
    <xf numFmtId="0" fontId="38" fillId="0" borderId="0" xfId="0" applyFont="1" applyFill="1"/>
    <xf numFmtId="0" fontId="0" fillId="0" borderId="31" xfId="0" applyFill="1" applyBorder="1" applyAlignment="1">
      <alignment horizontal="left"/>
    </xf>
    <xf numFmtId="167" fontId="0" fillId="0" borderId="31" xfId="0" applyNumberFormat="1" applyFill="1" applyBorder="1" applyAlignment="1">
      <alignment horizontal="left"/>
    </xf>
    <xf numFmtId="5" fontId="0" fillId="0" borderId="31" xfId="0" applyNumberFormat="1" applyFill="1" applyBorder="1"/>
    <xf numFmtId="0" fontId="0" fillId="0" borderId="31" xfId="0" applyFill="1" applyBorder="1"/>
    <xf numFmtId="0" fontId="0" fillId="0" borderId="32" xfId="0" applyFill="1" applyBorder="1"/>
    <xf numFmtId="167" fontId="0" fillId="0" borderId="32" xfId="0" applyNumberFormat="1" applyFill="1" applyBorder="1" applyAlignment="1">
      <alignment horizontal="left"/>
    </xf>
    <xf numFmtId="0" fontId="0" fillId="0" borderId="32" xfId="0" applyFill="1" applyBorder="1" applyAlignment="1">
      <alignment horizontal="left"/>
    </xf>
    <xf numFmtId="5" fontId="0" fillId="0" borderId="32" xfId="0" applyNumberFormat="1" applyFill="1" applyBorder="1"/>
    <xf numFmtId="0" fontId="0" fillId="0" borderId="29" xfId="0" applyBorder="1"/>
    <xf numFmtId="0" fontId="1" fillId="0" borderId="0" xfId="0" applyFont="1" applyFill="1" applyBorder="1"/>
    <xf numFmtId="167" fontId="1" fillId="0" borderId="0" xfId="0" applyNumberFormat="1" applyFont="1" applyFill="1" applyBorder="1" applyAlignment="1">
      <alignment horizontal="left"/>
    </xf>
    <xf numFmtId="0" fontId="1" fillId="0" borderId="0" xfId="0" applyFont="1" applyAlignment="1">
      <alignment horizontal="right"/>
    </xf>
    <xf numFmtId="5" fontId="1" fillId="0" borderId="0" xfId="0" applyNumberFormat="1" applyFont="1"/>
    <xf numFmtId="167" fontId="1" fillId="0" borderId="0" xfId="0" applyNumberFormat="1" applyFont="1" applyBorder="1" applyAlignment="1">
      <alignment horizontal="left"/>
    </xf>
    <xf numFmtId="0" fontId="0" fillId="0" borderId="13" xfId="0" applyBorder="1"/>
    <xf numFmtId="0" fontId="30" fillId="0" borderId="0" xfId="0" applyFont="1" applyFill="1" applyBorder="1"/>
    <xf numFmtId="0" fontId="27" fillId="0" borderId="33" xfId="0" applyFont="1" applyBorder="1" applyAlignment="1">
      <alignment horizontal="center"/>
    </xf>
    <xf numFmtId="0" fontId="27" fillId="0" borderId="34" xfId="0" applyFont="1" applyBorder="1" applyAlignment="1">
      <alignment horizontal="center"/>
    </xf>
    <xf numFmtId="0" fontId="27" fillId="0" borderId="21" xfId="0" applyFont="1" applyBorder="1" applyAlignment="1">
      <alignment horizontal="center"/>
    </xf>
    <xf numFmtId="0" fontId="0" fillId="0" borderId="23" xfId="0" applyBorder="1"/>
    <xf numFmtId="0" fontId="0" fillId="0" borderId="35" xfId="0" applyBorder="1"/>
    <xf numFmtId="0" fontId="0" fillId="0" borderId="22" xfId="0" applyBorder="1"/>
    <xf numFmtId="170" fontId="0" fillId="0" borderId="0" xfId="0" applyNumberFormat="1" applyBorder="1"/>
    <xf numFmtId="170" fontId="0" fillId="0" borderId="0" xfId="0" applyNumberFormat="1" applyFill="1" applyBorder="1"/>
    <xf numFmtId="171" fontId="0" fillId="0" borderId="29" xfId="0" applyNumberFormat="1" applyBorder="1" applyAlignment="1">
      <alignment horizontal="center"/>
    </xf>
    <xf numFmtId="171" fontId="0" fillId="0" borderId="0" xfId="0" applyNumberFormat="1" applyBorder="1" applyAlignment="1">
      <alignment horizontal="center"/>
    </xf>
    <xf numFmtId="171" fontId="0" fillId="0" borderId="0" xfId="0" applyNumberFormat="1"/>
    <xf numFmtId="171" fontId="0" fillId="0" borderId="0" xfId="0" applyNumberFormat="1" applyFill="1" applyBorder="1"/>
    <xf numFmtId="171" fontId="0" fillId="0" borderId="0" xfId="0" applyNumberFormat="1" applyFill="1" applyBorder="1" applyAlignment="1">
      <alignment horizontal="center"/>
    </xf>
    <xf numFmtId="167" fontId="28" fillId="0" borderId="0" xfId="0" applyNumberFormat="1" applyFont="1" applyFill="1" applyBorder="1" applyAlignment="1">
      <alignment horizontal="left"/>
    </xf>
    <xf numFmtId="0" fontId="1" fillId="24" borderId="21" xfId="0" applyFont="1" applyFill="1" applyBorder="1"/>
    <xf numFmtId="6" fontId="1" fillId="0" borderId="0" xfId="0" applyNumberFormat="1" applyFont="1" applyFill="1" applyBorder="1"/>
    <xf numFmtId="0" fontId="1" fillId="0" borderId="0" xfId="0" applyFont="1" applyFill="1" applyBorder="1" applyAlignment="1">
      <alignment horizontal="centerContinuous"/>
    </xf>
    <xf numFmtId="167" fontId="27" fillId="0" borderId="12" xfId="0" applyNumberFormat="1" applyFont="1" applyBorder="1" applyAlignment="1">
      <alignment horizontal="center"/>
    </xf>
    <xf numFmtId="0" fontId="27" fillId="0" borderId="20" xfId="0" applyFont="1" applyBorder="1" applyAlignment="1">
      <alignment horizontal="center"/>
    </xf>
    <xf numFmtId="0" fontId="27" fillId="0" borderId="22" xfId="0" applyFont="1" applyBorder="1" applyAlignment="1">
      <alignment horizontal="center"/>
    </xf>
    <xf numFmtId="6" fontId="27" fillId="0" borderId="36" xfId="0" applyNumberFormat="1" applyFont="1" applyBorder="1" applyAlignment="1">
      <alignment horizontal="center"/>
    </xf>
    <xf numFmtId="6" fontId="27" fillId="0" borderId="22" xfId="0" applyNumberFormat="1" applyFont="1" applyBorder="1" applyAlignment="1">
      <alignment horizontal="center"/>
    </xf>
    <xf numFmtId="6" fontId="27" fillId="0" borderId="12" xfId="0" applyNumberFormat="1" applyFont="1" applyBorder="1" applyAlignment="1">
      <alignment horizontal="center"/>
    </xf>
    <xf numFmtId="0" fontId="27" fillId="0" borderId="12" xfId="0" applyFont="1" applyBorder="1" applyAlignment="1">
      <alignment horizontal="left"/>
    </xf>
    <xf numFmtId="167" fontId="27" fillId="0" borderId="13" xfId="0" applyNumberFormat="1" applyFont="1" applyBorder="1" applyAlignment="1">
      <alignment horizontal="center"/>
    </xf>
    <xf numFmtId="0" fontId="27" fillId="0" borderId="10" xfId="0" applyFont="1" applyBorder="1" applyAlignment="1">
      <alignment horizontal="center"/>
    </xf>
    <xf numFmtId="0" fontId="27" fillId="0" borderId="0" xfId="0" applyFont="1" applyBorder="1" applyAlignment="1">
      <alignment horizontal="center"/>
    </xf>
    <xf numFmtId="0" fontId="27" fillId="0" borderId="23" xfId="0" applyFont="1" applyBorder="1" applyAlignment="1">
      <alignment horizontal="center"/>
    </xf>
    <xf numFmtId="6" fontId="27" fillId="0" borderId="37" xfId="0" applyNumberFormat="1" applyFont="1" applyBorder="1" applyAlignment="1">
      <alignment horizontal="center"/>
    </xf>
    <xf numFmtId="6" fontId="27" fillId="0" borderId="23" xfId="0" applyNumberFormat="1" applyFont="1" applyBorder="1" applyAlignment="1">
      <alignment horizontal="center"/>
    </xf>
    <xf numFmtId="6" fontId="27" fillId="0" borderId="13" xfId="0" applyNumberFormat="1" applyFont="1" applyBorder="1" applyAlignment="1">
      <alignment horizontal="center"/>
    </xf>
    <xf numFmtId="0" fontId="27" fillId="0" borderId="0" xfId="0" applyFont="1" applyAlignment="1">
      <alignment horizontal="center"/>
    </xf>
    <xf numFmtId="167" fontId="27" fillId="0" borderId="11" xfId="0" applyNumberFormat="1" applyFont="1" applyBorder="1" applyAlignment="1">
      <alignment horizontal="center"/>
    </xf>
    <xf numFmtId="0" fontId="27" fillId="0" borderId="11" xfId="0" applyFont="1" applyBorder="1" applyAlignment="1">
      <alignment horizontal="center"/>
    </xf>
    <xf numFmtId="0" fontId="27" fillId="0" borderId="38" xfId="0" applyFont="1" applyBorder="1" applyAlignment="1">
      <alignment horizontal="center"/>
    </xf>
    <xf numFmtId="0" fontId="27" fillId="0" borderId="39" xfId="0" applyFont="1" applyBorder="1" applyAlignment="1">
      <alignment horizontal="center"/>
    </xf>
    <xf numFmtId="167" fontId="1" fillId="0" borderId="13" xfId="0" applyNumberFormat="1" applyFont="1" applyBorder="1" applyAlignment="1">
      <alignment horizontal="left"/>
    </xf>
    <xf numFmtId="0" fontId="1" fillId="0" borderId="13" xfId="0" applyFont="1" applyBorder="1"/>
    <xf numFmtId="0" fontId="1" fillId="0" borderId="23" xfId="0" applyFont="1" applyBorder="1"/>
    <xf numFmtId="0" fontId="1" fillId="0" borderId="10" xfId="0" applyFont="1" applyBorder="1"/>
    <xf numFmtId="6" fontId="1" fillId="0" borderId="37" xfId="0" applyNumberFormat="1" applyFont="1" applyBorder="1"/>
    <xf numFmtId="6" fontId="1" fillId="0" borderId="23" xfId="0" applyNumberFormat="1" applyFont="1" applyBorder="1"/>
    <xf numFmtId="6" fontId="1" fillId="0" borderId="13" xfId="0" applyNumberFormat="1" applyFont="1" applyBorder="1"/>
    <xf numFmtId="0" fontId="1" fillId="0" borderId="13" xfId="0" applyFont="1" applyBorder="1" applyAlignment="1">
      <alignment horizontal="center"/>
    </xf>
    <xf numFmtId="167" fontId="1" fillId="0" borderId="29" xfId="0" applyNumberFormat="1" applyFont="1" applyBorder="1" applyAlignment="1">
      <alignment horizontal="left"/>
    </xf>
    <xf numFmtId="0" fontId="1" fillId="0" borderId="29" xfId="0" applyFont="1" applyBorder="1"/>
    <xf numFmtId="0" fontId="1" fillId="0" borderId="29" xfId="0" applyFont="1" applyBorder="1" applyAlignment="1">
      <alignment horizontal="center"/>
    </xf>
    <xf numFmtId="0" fontId="1" fillId="0" borderId="14" xfId="0" applyFont="1" applyBorder="1"/>
    <xf numFmtId="0" fontId="1" fillId="0" borderId="19" xfId="0" applyFont="1" applyBorder="1"/>
    <xf numFmtId="0" fontId="1" fillId="0" borderId="35" xfId="0" applyFont="1" applyBorder="1"/>
    <xf numFmtId="6" fontId="1" fillId="0" borderId="40" xfId="0" applyNumberFormat="1" applyFont="1" applyBorder="1"/>
    <xf numFmtId="6" fontId="1" fillId="0" borderId="35" xfId="0" applyNumberFormat="1" applyFont="1" applyBorder="1"/>
    <xf numFmtId="6" fontId="1" fillId="0" borderId="29" xfId="0" applyNumberFormat="1" applyFont="1" applyBorder="1"/>
    <xf numFmtId="0" fontId="1" fillId="0" borderId="23" xfId="0" applyFont="1" applyFill="1" applyBorder="1"/>
    <xf numFmtId="0" fontId="1" fillId="0" borderId="13" xfId="0" applyFont="1" applyFill="1" applyBorder="1"/>
    <xf numFmtId="0" fontId="1" fillId="0" borderId="10" xfId="0" applyFont="1" applyFill="1" applyBorder="1"/>
    <xf numFmtId="167" fontId="1" fillId="0" borderId="11" xfId="0" applyNumberFormat="1" applyFont="1" applyBorder="1" applyAlignment="1">
      <alignment horizontal="left"/>
    </xf>
    <xf numFmtId="0" fontId="1" fillId="0" borderId="11" xfId="0" applyFont="1" applyBorder="1"/>
    <xf numFmtId="0" fontId="1" fillId="0" borderId="41" xfId="0" applyFont="1" applyBorder="1"/>
    <xf numFmtId="0" fontId="1" fillId="0" borderId="38" xfId="0" applyFont="1" applyBorder="1"/>
    <xf numFmtId="0" fontId="1" fillId="0" borderId="39" xfId="0" applyFont="1" applyBorder="1"/>
    <xf numFmtId="6" fontId="1" fillId="0" borderId="42" xfId="0" applyNumberFormat="1" applyFont="1" applyBorder="1"/>
    <xf numFmtId="6" fontId="1" fillId="0" borderId="39" xfId="0" applyNumberFormat="1" applyFont="1" applyBorder="1"/>
    <xf numFmtId="6" fontId="1" fillId="0" borderId="11" xfId="0" applyNumberFormat="1" applyFont="1" applyBorder="1"/>
    <xf numFmtId="0" fontId="1" fillId="0" borderId="11" xfId="0" applyFont="1" applyBorder="1" applyAlignment="1">
      <alignment horizontal="center"/>
    </xf>
    <xf numFmtId="167" fontId="28" fillId="0" borderId="0" xfId="0" applyNumberFormat="1" applyFont="1" applyBorder="1" applyAlignment="1">
      <alignment horizontal="left"/>
    </xf>
    <xf numFmtId="6" fontId="1" fillId="0" borderId="0" xfId="0" applyNumberFormat="1" applyFont="1" applyBorder="1"/>
    <xf numFmtId="6" fontId="27" fillId="0" borderId="0" xfId="0" applyNumberFormat="1" applyFont="1" applyBorder="1" applyAlignment="1">
      <alignment horizontal="center"/>
    </xf>
    <xf numFmtId="0" fontId="1" fillId="0" borderId="0" xfId="0" applyFont="1" applyFill="1" applyAlignment="1"/>
    <xf numFmtId="0" fontId="33" fillId="0" borderId="0" xfId="0" applyFont="1" applyFill="1"/>
    <xf numFmtId="167" fontId="27" fillId="0" borderId="0" xfId="0" applyNumberFormat="1" applyFont="1" applyFill="1" applyAlignment="1">
      <alignment horizontal="centerContinuous"/>
    </xf>
    <xf numFmtId="0" fontId="27" fillId="0" borderId="0" xfId="0" applyFont="1" applyFill="1" applyAlignment="1">
      <alignment horizontal="centerContinuous"/>
    </xf>
    <xf numFmtId="6" fontId="27" fillId="0" borderId="0" xfId="0" applyNumberFormat="1" applyFont="1" applyFill="1" applyAlignment="1">
      <alignment horizontal="centerContinuous"/>
    </xf>
    <xf numFmtId="167" fontId="27" fillId="0" borderId="0" xfId="0" applyNumberFormat="1" applyFont="1" applyAlignment="1">
      <alignment horizontal="centerContinuous"/>
    </xf>
    <xf numFmtId="0" fontId="27" fillId="0" borderId="0" xfId="0" applyFont="1" applyAlignment="1">
      <alignment horizontal="centerContinuous"/>
    </xf>
    <xf numFmtId="6" fontId="27" fillId="0" borderId="0" xfId="0" applyNumberFormat="1" applyFont="1" applyAlignment="1">
      <alignment horizontal="centerContinuous"/>
    </xf>
    <xf numFmtId="0" fontId="1" fillId="0" borderId="0" xfId="0" applyFont="1" applyAlignment="1">
      <alignment horizontal="centerContinuous"/>
    </xf>
    <xf numFmtId="6" fontId="1" fillId="0" borderId="0" xfId="0" applyNumberFormat="1" applyFont="1" applyAlignment="1">
      <alignment horizontal="centerContinuous"/>
    </xf>
    <xf numFmtId="167" fontId="1" fillId="0" borderId="0" xfId="0" applyNumberFormat="1" applyFont="1" applyAlignment="1">
      <alignment horizontal="centerContinuous"/>
    </xf>
    <xf numFmtId="0" fontId="27" fillId="0" borderId="43" xfId="0" applyFont="1" applyBorder="1" applyAlignment="1">
      <alignment horizontal="center"/>
    </xf>
    <xf numFmtId="0" fontId="1" fillId="0" borderId="34" xfId="0" applyFont="1" applyBorder="1"/>
    <xf numFmtId="0" fontId="1" fillId="0" borderId="44" xfId="0" applyFont="1" applyBorder="1"/>
    <xf numFmtId="0" fontId="1" fillId="0" borderId="33" xfId="0" applyFont="1" applyFill="1" applyBorder="1"/>
    <xf numFmtId="6" fontId="1" fillId="0" borderId="0" xfId="0" applyNumberFormat="1" applyFont="1" applyFill="1"/>
    <xf numFmtId="167" fontId="27" fillId="0" borderId="0" xfId="0" applyNumberFormat="1" applyFont="1" applyAlignment="1">
      <alignment horizontal="left"/>
    </xf>
    <xf numFmtId="0" fontId="1" fillId="24" borderId="20" xfId="0" applyFont="1" applyFill="1" applyBorder="1"/>
    <xf numFmtId="0" fontId="39" fillId="0" borderId="0" xfId="0" applyFont="1" applyBorder="1"/>
    <xf numFmtId="9" fontId="1" fillId="0" borderId="0" xfId="0" applyNumberFormat="1" applyFont="1" applyAlignment="1">
      <alignment horizontal="left"/>
    </xf>
    <xf numFmtId="0" fontId="1" fillId="0" borderId="0" xfId="0" applyFont="1" applyAlignment="1">
      <alignment horizontal="center"/>
    </xf>
    <xf numFmtId="0" fontId="28" fillId="0" borderId="0" xfId="0" applyFont="1"/>
    <xf numFmtId="0" fontId="28" fillId="0" borderId="0" xfId="0" applyFont="1" applyAlignment="1">
      <alignment horizontal="center"/>
    </xf>
    <xf numFmtId="9" fontId="1" fillId="0" borderId="0" xfId="0" applyNumberFormat="1" applyFont="1" applyFill="1" applyAlignment="1">
      <alignment horizontal="left"/>
    </xf>
    <xf numFmtId="0" fontId="1" fillId="0" borderId="0" xfId="0" applyFont="1" applyFill="1" applyAlignment="1">
      <alignment horizontal="center"/>
    </xf>
    <xf numFmtId="0" fontId="28" fillId="0" borderId="0" xfId="0" applyFont="1" applyFill="1"/>
    <xf numFmtId="0" fontId="28" fillId="0" borderId="0" xfId="0" applyFont="1" applyFill="1" applyAlignment="1">
      <alignment horizontal="center"/>
    </xf>
    <xf numFmtId="0" fontId="1" fillId="0" borderId="45" xfId="0" applyFont="1" applyBorder="1" applyAlignment="1">
      <alignment horizontal="center"/>
    </xf>
    <xf numFmtId="6" fontId="1" fillId="0" borderId="45" xfId="0" applyNumberFormat="1" applyFont="1" applyBorder="1"/>
    <xf numFmtId="0" fontId="28" fillId="0" borderId="0" xfId="0" applyFont="1" applyBorder="1" applyAlignment="1">
      <alignment horizontal="center"/>
    </xf>
    <xf numFmtId="0" fontId="41" fillId="0" borderId="0" xfId="0" applyFont="1" applyFill="1"/>
    <xf numFmtId="0" fontId="41" fillId="0" borderId="0" xfId="0" applyFont="1"/>
    <xf numFmtId="0" fontId="1" fillId="0" borderId="0" xfId="0" applyFont="1" applyFill="1" applyAlignment="1">
      <alignment horizontal="right"/>
    </xf>
    <xf numFmtId="0" fontId="28" fillId="0" borderId="45" xfId="0" applyFont="1" applyBorder="1" applyAlignment="1">
      <alignment horizontal="right"/>
    </xf>
    <xf numFmtId="5" fontId="28" fillId="0" borderId="45" xfId="0" applyNumberFormat="1" applyFont="1" applyBorder="1"/>
    <xf numFmtId="0" fontId="27" fillId="0" borderId="0" xfId="0" applyFont="1" applyFill="1" applyBorder="1" applyAlignment="1">
      <alignment horizontal="centerContinuous"/>
    </xf>
    <xf numFmtId="0" fontId="0" fillId="0" borderId="0" xfId="0" applyFill="1" applyBorder="1" applyAlignment="1">
      <alignment horizontal="centerContinuous"/>
    </xf>
    <xf numFmtId="0" fontId="0" fillId="0" borderId="11" xfId="0" applyBorder="1"/>
    <xf numFmtId="170" fontId="0" fillId="0" borderId="11" xfId="0" applyNumberFormat="1" applyBorder="1"/>
    <xf numFmtId="0" fontId="0" fillId="0" borderId="46" xfId="0" applyBorder="1"/>
    <xf numFmtId="170" fontId="0" fillId="0" borderId="46" xfId="0" applyNumberFormat="1" applyBorder="1"/>
    <xf numFmtId="0" fontId="30" fillId="27" borderId="47" xfId="0" applyFont="1" applyFill="1" applyBorder="1"/>
    <xf numFmtId="170" fontId="0" fillId="27" borderId="46" xfId="0" applyNumberFormat="1" applyFill="1" applyBorder="1"/>
    <xf numFmtId="171" fontId="0" fillId="27" borderId="46" xfId="0" applyNumberFormat="1" applyFill="1" applyBorder="1"/>
    <xf numFmtId="0" fontId="30" fillId="27" borderId="48" xfId="0" applyFont="1" applyFill="1" applyBorder="1"/>
    <xf numFmtId="170" fontId="0" fillId="27" borderId="38" xfId="0" applyNumberFormat="1" applyFill="1" applyBorder="1"/>
    <xf numFmtId="171" fontId="0" fillId="27" borderId="38" xfId="0" applyNumberFormat="1" applyFill="1" applyBorder="1"/>
    <xf numFmtId="171" fontId="0" fillId="27" borderId="38" xfId="0" applyNumberFormat="1" applyFill="1" applyBorder="1" applyAlignment="1">
      <alignment horizontal="center"/>
    </xf>
    <xf numFmtId="0" fontId="0" fillId="27" borderId="46" xfId="0" applyFill="1" applyBorder="1"/>
    <xf numFmtId="170" fontId="30" fillId="25" borderId="47" xfId="0" applyNumberFormat="1" applyFont="1" applyFill="1" applyBorder="1"/>
    <xf numFmtId="171" fontId="0" fillId="25" borderId="46" xfId="0" applyNumberFormat="1" applyFill="1" applyBorder="1"/>
    <xf numFmtId="170" fontId="30" fillId="25" borderId="48" xfId="0" applyNumberFormat="1" applyFont="1" applyFill="1" applyBorder="1"/>
    <xf numFmtId="171" fontId="0" fillId="25" borderId="38" xfId="0" applyNumberFormat="1" applyFill="1" applyBorder="1"/>
    <xf numFmtId="0" fontId="0" fillId="0" borderId="10" xfId="0" applyBorder="1"/>
    <xf numFmtId="0" fontId="27" fillId="0" borderId="10" xfId="0" applyFont="1" applyBorder="1"/>
    <xf numFmtId="0" fontId="34" fillId="0" borderId="10" xfId="0" applyFont="1" applyBorder="1"/>
    <xf numFmtId="172" fontId="1" fillId="0" borderId="10" xfId="0" applyNumberFormat="1" applyFont="1" applyBorder="1" applyAlignment="1">
      <alignment horizontal="left"/>
    </xf>
    <xf numFmtId="15" fontId="0" fillId="0" borderId="10" xfId="0" applyNumberFormat="1" applyBorder="1"/>
    <xf numFmtId="0" fontId="0" fillId="0" borderId="14" xfId="0" applyBorder="1"/>
    <xf numFmtId="170" fontId="30" fillId="28" borderId="47" xfId="0" applyNumberFormat="1" applyFont="1" applyFill="1" applyBorder="1"/>
    <xf numFmtId="171" fontId="0" fillId="28" borderId="46" xfId="0" applyNumberFormat="1" applyFill="1" applyBorder="1"/>
    <xf numFmtId="170" fontId="30" fillId="28" borderId="48" xfId="0" applyNumberFormat="1" applyFont="1" applyFill="1" applyBorder="1"/>
    <xf numFmtId="171" fontId="0" fillId="28" borderId="38" xfId="0" applyNumberFormat="1" applyFill="1" applyBorder="1"/>
    <xf numFmtId="0" fontId="21" fillId="0" borderId="35" xfId="0" applyFont="1" applyBorder="1"/>
    <xf numFmtId="0" fontId="31" fillId="29" borderId="20" xfId="0" applyFont="1" applyFill="1" applyBorder="1" applyAlignment="1">
      <alignment horizontal="centerContinuous"/>
    </xf>
    <xf numFmtId="0" fontId="44" fillId="29" borderId="21" xfId="0" applyFont="1" applyFill="1" applyBorder="1" applyAlignment="1">
      <alignment horizontal="centerContinuous"/>
    </xf>
    <xf numFmtId="0" fontId="31" fillId="29" borderId="22" xfId="0" applyFont="1" applyFill="1" applyBorder="1" applyAlignment="1">
      <alignment horizontal="centerContinuous"/>
    </xf>
    <xf numFmtId="0" fontId="27" fillId="0" borderId="0" xfId="0" applyFont="1" applyFill="1" applyBorder="1" applyAlignment="1">
      <alignment horizontal="center"/>
    </xf>
    <xf numFmtId="5" fontId="0" fillId="0" borderId="0" xfId="0" applyNumberFormat="1" applyFill="1" applyBorder="1" applyAlignment="1">
      <alignment horizontal="center"/>
    </xf>
    <xf numFmtId="169" fontId="0" fillId="0" borderId="0" xfId="0" applyNumberFormat="1" applyFill="1" applyBorder="1" applyAlignment="1">
      <alignment horizontal="center"/>
    </xf>
    <xf numFmtId="0" fontId="0" fillId="0" borderId="0" xfId="0" applyFill="1" applyBorder="1" applyAlignment="1">
      <alignment horizontal="center"/>
    </xf>
    <xf numFmtId="0" fontId="0" fillId="0" borderId="21" xfId="0" applyBorder="1"/>
    <xf numFmtId="0" fontId="30" fillId="25" borderId="47" xfId="0" applyFont="1" applyFill="1" applyBorder="1"/>
    <xf numFmtId="0" fontId="0" fillId="25" borderId="46" xfId="0" applyFill="1" applyBorder="1"/>
    <xf numFmtId="0" fontId="30" fillId="25" borderId="48" xfId="0" applyFont="1" applyFill="1" applyBorder="1"/>
    <xf numFmtId="0" fontId="0" fillId="25" borderId="38" xfId="0" applyFill="1" applyBorder="1"/>
    <xf numFmtId="169" fontId="0" fillId="25" borderId="16" xfId="0" applyNumberFormat="1" applyFill="1" applyBorder="1" applyAlignment="1">
      <alignment horizontal="center"/>
    </xf>
    <xf numFmtId="0" fontId="0" fillId="27" borderId="38" xfId="0" applyFill="1" applyBorder="1"/>
    <xf numFmtId="5" fontId="30" fillId="27" borderId="38" xfId="0" applyNumberFormat="1" applyFont="1" applyFill="1" applyBorder="1" applyAlignment="1">
      <alignment horizontal="center"/>
    </xf>
    <xf numFmtId="169" fontId="0" fillId="27" borderId="38" xfId="0" applyNumberFormat="1" applyFill="1" applyBorder="1" applyAlignment="1">
      <alignment horizontal="center"/>
    </xf>
    <xf numFmtId="169" fontId="0" fillId="27" borderId="16" xfId="0" applyNumberFormat="1" applyFill="1" applyBorder="1" applyAlignment="1">
      <alignment horizontal="center"/>
    </xf>
    <xf numFmtId="0" fontId="32" fillId="0" borderId="0" xfId="0" applyFont="1" applyFill="1" applyBorder="1" applyAlignment="1">
      <alignment horizontal="center"/>
    </xf>
    <xf numFmtId="0" fontId="32" fillId="29" borderId="10" xfId="0" applyFont="1" applyFill="1" applyBorder="1"/>
    <xf numFmtId="0" fontId="32" fillId="29" borderId="0" xfId="0" applyFont="1" applyFill="1" applyBorder="1"/>
    <xf numFmtId="0" fontId="32" fillId="29" borderId="0" xfId="0" applyFont="1" applyFill="1" applyBorder="1" applyAlignment="1">
      <alignment horizontal="center"/>
    </xf>
    <xf numFmtId="0" fontId="45" fillId="29" borderId="0" xfId="0" applyFont="1" applyFill="1"/>
    <xf numFmtId="173" fontId="0" fillId="0" borderId="13" xfId="0" applyNumberFormat="1" applyBorder="1" applyAlignment="1">
      <alignment horizontal="center"/>
    </xf>
    <xf numFmtId="173" fontId="0" fillId="0" borderId="11" xfId="0" applyNumberFormat="1" applyBorder="1" applyAlignment="1">
      <alignment horizontal="center"/>
    </xf>
    <xf numFmtId="173" fontId="0" fillId="0" borderId="49" xfId="0" applyNumberFormat="1" applyBorder="1" applyAlignment="1">
      <alignment horizontal="center"/>
    </xf>
    <xf numFmtId="173" fontId="0" fillId="0" borderId="0" xfId="0" applyNumberFormat="1" applyFill="1" applyBorder="1" applyAlignment="1">
      <alignment horizontal="center"/>
    </xf>
    <xf numFmtId="173" fontId="0" fillId="0" borderId="10" xfId="0" applyNumberFormat="1" applyBorder="1" applyAlignment="1">
      <alignment horizontal="center"/>
    </xf>
    <xf numFmtId="173" fontId="0" fillId="0" borderId="50" xfId="0" applyNumberFormat="1" applyBorder="1" applyAlignment="1">
      <alignment horizontal="center"/>
    </xf>
    <xf numFmtId="173" fontId="0" fillId="0" borderId="29" xfId="0" applyNumberFormat="1" applyBorder="1" applyAlignment="1">
      <alignment horizontal="center"/>
    </xf>
    <xf numFmtId="173" fontId="0" fillId="0" borderId="51" xfId="0" applyNumberFormat="1" applyBorder="1" applyAlignment="1">
      <alignment horizontal="center"/>
    </xf>
    <xf numFmtId="173" fontId="0" fillId="27" borderId="52" xfId="0" applyNumberFormat="1" applyFill="1" applyBorder="1" applyAlignment="1">
      <alignment horizontal="center"/>
    </xf>
    <xf numFmtId="173" fontId="0" fillId="25" borderId="53" xfId="0" applyNumberFormat="1" applyFill="1" applyBorder="1" applyAlignment="1">
      <alignment horizontal="center"/>
    </xf>
    <xf numFmtId="173" fontId="0" fillId="0" borderId="0" xfId="0" applyNumberFormat="1"/>
    <xf numFmtId="173" fontId="0" fillId="0" borderId="54" xfId="0" applyNumberFormat="1" applyBorder="1"/>
    <xf numFmtId="173" fontId="0" fillId="27" borderId="55" xfId="0" applyNumberFormat="1" applyFill="1" applyBorder="1" applyAlignment="1">
      <alignment horizontal="center"/>
    </xf>
    <xf numFmtId="173" fontId="0" fillId="28" borderId="55" xfId="0" applyNumberFormat="1" applyFill="1" applyBorder="1" applyAlignment="1">
      <alignment horizontal="center"/>
    </xf>
    <xf numFmtId="173" fontId="0" fillId="0" borderId="54" xfId="0" applyNumberFormat="1" applyBorder="1" applyAlignment="1">
      <alignment horizontal="center"/>
    </xf>
    <xf numFmtId="173" fontId="0" fillId="27" borderId="56" xfId="0" applyNumberFormat="1" applyFill="1" applyBorder="1" applyAlignment="1">
      <alignment horizontal="center"/>
    </xf>
    <xf numFmtId="173" fontId="0" fillId="25" borderId="57" xfId="0" applyNumberFormat="1" applyFill="1" applyBorder="1" applyAlignment="1">
      <alignment horizontal="center"/>
    </xf>
    <xf numFmtId="173" fontId="0" fillId="28" borderId="56" xfId="0" applyNumberFormat="1" applyFill="1" applyBorder="1" applyAlignment="1">
      <alignment horizontal="center"/>
    </xf>
    <xf numFmtId="173" fontId="0" fillId="27" borderId="16" xfId="0" applyNumberFormat="1" applyFill="1" applyBorder="1" applyAlignment="1">
      <alignment horizontal="center"/>
    </xf>
    <xf numFmtId="173" fontId="0" fillId="0" borderId="0" xfId="0" applyNumberFormat="1" applyFill="1" applyBorder="1"/>
    <xf numFmtId="173" fontId="0" fillId="25" borderId="46" xfId="0" applyNumberFormat="1" applyFill="1" applyBorder="1"/>
    <xf numFmtId="173" fontId="0" fillId="25" borderId="38" xfId="0" applyNumberFormat="1" applyFill="1" applyBorder="1"/>
    <xf numFmtId="173" fontId="0" fillId="25" borderId="16" xfId="0" applyNumberFormat="1" applyFill="1" applyBorder="1" applyAlignment="1">
      <alignment horizontal="center"/>
    </xf>
    <xf numFmtId="173" fontId="0" fillId="28" borderId="15" xfId="0" applyNumberFormat="1" applyFill="1" applyBorder="1" applyAlignment="1">
      <alignment horizontal="center"/>
    </xf>
    <xf numFmtId="173" fontId="0" fillId="28" borderId="16" xfId="0" applyNumberFormat="1" applyFill="1" applyBorder="1" applyAlignment="1">
      <alignment horizontal="center"/>
    </xf>
    <xf numFmtId="174" fontId="0" fillId="0" borderId="13" xfId="0" applyNumberFormat="1" applyBorder="1" applyAlignment="1">
      <alignment horizontal="center"/>
    </xf>
    <xf numFmtId="173" fontId="28" fillId="0" borderId="29" xfId="0" applyNumberFormat="1" applyFont="1" applyBorder="1"/>
    <xf numFmtId="173" fontId="0" fillId="0" borderId="12" xfId="0" applyNumberFormat="1" applyBorder="1" applyAlignment="1">
      <alignment horizontal="center"/>
    </xf>
    <xf numFmtId="173" fontId="0" fillId="0" borderId="20" xfId="0" applyNumberFormat="1" applyBorder="1" applyAlignment="1">
      <alignment horizontal="center"/>
    </xf>
    <xf numFmtId="173" fontId="0" fillId="25" borderId="55" xfId="0" applyNumberFormat="1" applyFill="1" applyBorder="1" applyAlignment="1">
      <alignment horizontal="center"/>
    </xf>
    <xf numFmtId="173" fontId="0" fillId="25" borderId="56" xfId="0" applyNumberFormat="1" applyFill="1" applyBorder="1" applyAlignment="1">
      <alignment horizontal="center"/>
    </xf>
    <xf numFmtId="173" fontId="28" fillId="30" borderId="56" xfId="0" applyNumberFormat="1" applyFont="1" applyFill="1" applyBorder="1" applyAlignment="1">
      <alignment horizontal="center"/>
    </xf>
    <xf numFmtId="170" fontId="30" fillId="30" borderId="47" xfId="0" applyNumberFormat="1" applyFont="1" applyFill="1" applyBorder="1"/>
    <xf numFmtId="171" fontId="0" fillId="30" borderId="46" xfId="0" applyNumberFormat="1" applyFill="1" applyBorder="1"/>
    <xf numFmtId="170" fontId="30" fillId="30" borderId="48" xfId="0" applyNumberFormat="1" applyFont="1" applyFill="1" applyBorder="1"/>
    <xf numFmtId="171" fontId="0" fillId="30" borderId="38" xfId="0" applyNumberFormat="1" applyFill="1" applyBorder="1"/>
    <xf numFmtId="169" fontId="0" fillId="30" borderId="16" xfId="0" applyNumberFormat="1" applyFill="1" applyBorder="1" applyAlignment="1">
      <alignment horizontal="center"/>
    </xf>
    <xf numFmtId="167" fontId="0" fillId="0" borderId="0" xfId="0" applyNumberFormat="1" applyBorder="1"/>
    <xf numFmtId="0" fontId="0" fillId="0" borderId="23" xfId="0" applyFill="1" applyBorder="1"/>
    <xf numFmtId="0" fontId="28" fillId="0" borderId="23" xfId="0" applyFont="1" applyFill="1" applyBorder="1" applyAlignment="1">
      <alignment horizontal="center"/>
    </xf>
    <xf numFmtId="0" fontId="0" fillId="0" borderId="35" xfId="0" applyFill="1" applyBorder="1"/>
    <xf numFmtId="5" fontId="0" fillId="0" borderId="0" xfId="0" applyNumberFormat="1" applyFill="1" applyAlignment="1">
      <alignment horizontal="centerContinuous"/>
    </xf>
    <xf numFmtId="6" fontId="0" fillId="0" borderId="0" xfId="0" applyNumberFormat="1" applyFill="1" applyAlignment="1">
      <alignment horizontal="centerContinuous"/>
    </xf>
    <xf numFmtId="0" fontId="0" fillId="0" borderId="0" xfId="0" applyFill="1" applyAlignment="1">
      <alignment horizontal="centerContinuous"/>
    </xf>
    <xf numFmtId="5" fontId="29" fillId="0" borderId="0" xfId="0" applyNumberFormat="1" applyFont="1" applyFill="1" applyBorder="1" applyAlignment="1">
      <alignment horizontal="centerContinuous"/>
    </xf>
    <xf numFmtId="5" fontId="0" fillId="24" borderId="20" xfId="0" applyNumberFormat="1" applyFill="1" applyBorder="1" applyAlignment="1">
      <alignment horizontal="centerContinuous"/>
    </xf>
    <xf numFmtId="5" fontId="0" fillId="24" borderId="21" xfId="0" applyNumberFormat="1" applyFill="1" applyBorder="1" applyAlignment="1">
      <alignment horizontal="centerContinuous"/>
    </xf>
    <xf numFmtId="6" fontId="0" fillId="24" borderId="21" xfId="0" applyNumberFormat="1" applyFill="1" applyBorder="1" applyAlignment="1">
      <alignment horizontal="centerContinuous"/>
    </xf>
    <xf numFmtId="0" fontId="0" fillId="24" borderId="21" xfId="0" applyFill="1" applyBorder="1" applyAlignment="1">
      <alignment horizontal="centerContinuous"/>
    </xf>
    <xf numFmtId="5" fontId="29" fillId="24" borderId="22" xfId="0" applyNumberFormat="1" applyFont="1" applyFill="1" applyBorder="1" applyAlignment="1">
      <alignment horizontal="centerContinuous"/>
    </xf>
    <xf numFmtId="5" fontId="0" fillId="24" borderId="14" xfId="0" applyNumberFormat="1" applyFill="1" applyBorder="1" applyAlignment="1">
      <alignment horizontal="centerContinuous"/>
    </xf>
    <xf numFmtId="5" fontId="0" fillId="24" borderId="19" xfId="0" applyNumberFormat="1" applyFill="1" applyBorder="1" applyAlignment="1">
      <alignment horizontal="centerContinuous"/>
    </xf>
    <xf numFmtId="6" fontId="0" fillId="24" borderId="19" xfId="0" applyNumberFormat="1" applyFill="1" applyBorder="1" applyAlignment="1">
      <alignment horizontal="centerContinuous"/>
    </xf>
    <xf numFmtId="0" fontId="0" fillId="24" borderId="19" xfId="0" applyFill="1" applyBorder="1" applyAlignment="1">
      <alignment horizontal="centerContinuous"/>
    </xf>
    <xf numFmtId="5" fontId="29" fillId="24" borderId="35" xfId="0" applyNumberFormat="1" applyFont="1" applyFill="1" applyBorder="1" applyAlignment="1">
      <alignment horizontal="centerContinuous"/>
    </xf>
    <xf numFmtId="6" fontId="27" fillId="0" borderId="58" xfId="0" applyNumberFormat="1" applyFont="1" applyBorder="1" applyAlignment="1">
      <alignment horizontal="center"/>
    </xf>
    <xf numFmtId="6" fontId="27" fillId="0" borderId="59" xfId="0" applyNumberFormat="1" applyFont="1" applyBorder="1" applyAlignment="1">
      <alignment horizontal="center"/>
    </xf>
    <xf numFmtId="0" fontId="30" fillId="0" borderId="60" xfId="0" applyFont="1" applyBorder="1" applyAlignment="1">
      <alignment horizontal="centerContinuous"/>
    </xf>
    <xf numFmtId="6" fontId="1" fillId="0" borderId="61" xfId="0" applyNumberFormat="1" applyFont="1" applyBorder="1" applyAlignment="1">
      <alignment horizontal="center"/>
    </xf>
    <xf numFmtId="168" fontId="1" fillId="0" borderId="59" xfId="0" applyNumberFormat="1" applyFont="1" applyBorder="1" applyAlignment="1">
      <alignment horizontal="center"/>
    </xf>
    <xf numFmtId="0" fontId="28" fillId="0" borderId="0" xfId="0" applyFont="1" applyFill="1" applyBorder="1" applyAlignment="1">
      <alignment horizontal="left"/>
    </xf>
    <xf numFmtId="0" fontId="37" fillId="0" borderId="0" xfId="0" applyFont="1" applyFill="1"/>
    <xf numFmtId="0" fontId="46" fillId="0" borderId="0" xfId="0" applyFont="1" applyFill="1"/>
    <xf numFmtId="0" fontId="46" fillId="0" borderId="0" xfId="0" applyFont="1"/>
    <xf numFmtId="0" fontId="34" fillId="0" borderId="10" xfId="0" applyFont="1" applyFill="1" applyBorder="1"/>
    <xf numFmtId="0" fontId="47" fillId="0" borderId="0" xfId="0" applyFont="1"/>
    <xf numFmtId="0" fontId="47" fillId="0" borderId="0" xfId="0" applyFont="1" applyFill="1"/>
    <xf numFmtId="0" fontId="47" fillId="0" borderId="14" xfId="0" applyFont="1" applyFill="1" applyBorder="1"/>
    <xf numFmtId="0" fontId="47" fillId="0" borderId="35" xfId="0" applyFont="1" applyFill="1" applyBorder="1"/>
    <xf numFmtId="0" fontId="47" fillId="0" borderId="14" xfId="0" applyFont="1" applyBorder="1"/>
    <xf numFmtId="0" fontId="47" fillId="0" borderId="35" xfId="0" applyFont="1" applyBorder="1"/>
    <xf numFmtId="0" fontId="37" fillId="0" borderId="0" xfId="0" applyFont="1" applyFill="1" applyBorder="1"/>
    <xf numFmtId="165" fontId="20" fillId="24" borderId="13" xfId="28" applyNumberFormat="1" applyFont="1" applyFill="1" applyBorder="1" applyAlignment="1">
      <alignment horizontal="center"/>
    </xf>
    <xf numFmtId="165" fontId="21" fillId="0" borderId="21" xfId="28" applyNumberFormat="1" applyFont="1" applyFill="1" applyBorder="1"/>
    <xf numFmtId="167" fontId="0" fillId="0" borderId="23" xfId="0" applyNumberFormat="1" applyBorder="1" applyAlignment="1">
      <alignment horizontal="center"/>
    </xf>
    <xf numFmtId="0" fontId="0" fillId="0" borderId="23" xfId="0" applyFill="1" applyBorder="1" applyAlignment="1">
      <alignment horizontal="center"/>
    </xf>
    <xf numFmtId="0" fontId="36" fillId="24" borderId="0" xfId="0" applyFont="1" applyFill="1" applyBorder="1" applyAlignment="1">
      <alignment horizontal="centerContinuous"/>
    </xf>
    <xf numFmtId="0" fontId="34" fillId="24" borderId="10" xfId="0" applyFont="1" applyFill="1" applyBorder="1" applyAlignment="1">
      <alignment horizontal="centerContinuous"/>
    </xf>
    <xf numFmtId="5" fontId="36" fillId="24" borderId="0" xfId="0" applyNumberFormat="1" applyFont="1" applyFill="1" applyBorder="1" applyAlignment="1">
      <alignment horizontal="centerContinuous"/>
    </xf>
    <xf numFmtId="6" fontId="36" fillId="24" borderId="0" xfId="0" applyNumberFormat="1" applyFont="1" applyFill="1" applyBorder="1" applyAlignment="1">
      <alignment horizontal="centerContinuous"/>
    </xf>
    <xf numFmtId="5" fontId="36" fillId="24" borderId="23" xfId="0" applyNumberFormat="1" applyFont="1" applyFill="1" applyBorder="1" applyAlignment="1">
      <alignment horizontal="centerContinuous"/>
    </xf>
    <xf numFmtId="0" fontId="29" fillId="0" borderId="0" xfId="0" applyFont="1" applyAlignment="1">
      <alignment horizontal="center"/>
    </xf>
    <xf numFmtId="0" fontId="29" fillId="0" borderId="0" xfId="0" applyFont="1" applyFill="1" applyAlignment="1">
      <alignment horizontal="center"/>
    </xf>
    <xf numFmtId="0" fontId="49" fillId="0" borderId="0" xfId="0" applyFont="1" applyFill="1"/>
    <xf numFmtId="0" fontId="49" fillId="0" borderId="0" xfId="0" applyFont="1"/>
    <xf numFmtId="0" fontId="27" fillId="24" borderId="0" xfId="0" applyFont="1" applyFill="1" applyBorder="1" applyAlignment="1">
      <alignment horizontal="centerContinuous" vertical="center"/>
    </xf>
    <xf numFmtId="0" fontId="0" fillId="24" borderId="0" xfId="0" applyFill="1" applyBorder="1" applyAlignment="1">
      <alignment horizontal="centerContinuous" vertical="center"/>
    </xf>
    <xf numFmtId="167" fontId="1" fillId="24" borderId="21" xfId="0" applyNumberFormat="1" applyFont="1" applyFill="1" applyBorder="1" applyAlignment="1">
      <alignment horizontal="left"/>
    </xf>
    <xf numFmtId="0" fontId="27" fillId="24" borderId="21" xfId="0" applyFont="1" applyFill="1" applyBorder="1" applyAlignment="1">
      <alignment horizontal="right"/>
    </xf>
    <xf numFmtId="5" fontId="1" fillId="24" borderId="22" xfId="0" applyNumberFormat="1" applyFont="1" applyFill="1" applyBorder="1"/>
    <xf numFmtId="0" fontId="27" fillId="24" borderId="10" xfId="0" applyFont="1" applyFill="1" applyBorder="1" applyAlignment="1">
      <alignment horizontal="centerContinuous" vertical="center"/>
    </xf>
    <xf numFmtId="0" fontId="0" fillId="24" borderId="23" xfId="0" applyFill="1" applyBorder="1" applyAlignment="1">
      <alignment horizontal="centerContinuous" vertical="center"/>
    </xf>
    <xf numFmtId="0" fontId="27" fillId="24" borderId="14" xfId="0" applyFont="1" applyFill="1" applyBorder="1" applyAlignment="1">
      <alignment horizontal="centerContinuous" vertical="center"/>
    </xf>
    <xf numFmtId="0" fontId="27" fillId="24" borderId="19" xfId="0" applyFont="1" applyFill="1" applyBorder="1" applyAlignment="1">
      <alignment horizontal="centerContinuous" vertical="center"/>
    </xf>
    <xf numFmtId="0" fontId="0" fillId="24" borderId="19" xfId="0" applyFill="1" applyBorder="1" applyAlignment="1">
      <alignment horizontal="centerContinuous" vertical="center"/>
    </xf>
    <xf numFmtId="0" fontId="0" fillId="24" borderId="35" xfId="0" applyFill="1" applyBorder="1" applyAlignment="1">
      <alignment horizontal="centerContinuous" vertical="center"/>
    </xf>
    <xf numFmtId="0" fontId="0" fillId="0" borderId="23" xfId="0" applyBorder="1" applyAlignment="1">
      <alignment wrapText="1"/>
    </xf>
    <xf numFmtId="0" fontId="0" fillId="0" borderId="10" xfId="0" applyBorder="1" applyAlignment="1">
      <alignment wrapText="1"/>
    </xf>
    <xf numFmtId="0" fontId="0" fillId="0" borderId="0" xfId="0" applyAlignment="1">
      <alignment horizontal="left"/>
    </xf>
    <xf numFmtId="0" fontId="0" fillId="0" borderId="10" xfId="0" applyBorder="1" applyAlignment="1"/>
    <xf numFmtId="0" fontId="51" fillId="0" borderId="23" xfId="0" applyFont="1" applyBorder="1" applyAlignment="1">
      <alignment horizontal="center"/>
    </xf>
    <xf numFmtId="0" fontId="27" fillId="0" borderId="24" xfId="0" applyFont="1" applyFill="1" applyBorder="1" applyAlignment="1">
      <alignment horizontal="center"/>
    </xf>
    <xf numFmtId="0" fontId="27" fillId="0" borderId="45" xfId="0" applyFont="1" applyFill="1" applyBorder="1" applyAlignment="1">
      <alignment horizontal="center"/>
    </xf>
    <xf numFmtId="0" fontId="27" fillId="0" borderId="25" xfId="0" applyFont="1" applyFill="1" applyBorder="1" applyAlignment="1">
      <alignment horizontal="center"/>
    </xf>
    <xf numFmtId="0" fontId="27" fillId="0" borderId="24" xfId="0" applyFont="1" applyBorder="1" applyAlignment="1">
      <alignment horizontal="center"/>
    </xf>
    <xf numFmtId="171" fontId="27" fillId="0" borderId="25" xfId="0" applyNumberFormat="1" applyFont="1" applyBorder="1" applyAlignment="1">
      <alignment horizontal="center"/>
    </xf>
    <xf numFmtId="0" fontId="1" fillId="0" borderId="10" xfId="0" applyFont="1" applyBorder="1" applyAlignment="1">
      <alignment horizontal="center"/>
    </xf>
    <xf numFmtId="0" fontId="1" fillId="0" borderId="14" xfId="0" applyFont="1" applyBorder="1" applyAlignment="1">
      <alignment horizontal="center"/>
    </xf>
    <xf numFmtId="0" fontId="1" fillId="0" borderId="10" xfId="0" applyFont="1" applyFill="1" applyBorder="1" applyAlignment="1">
      <alignment horizontal="center"/>
    </xf>
    <xf numFmtId="0" fontId="51" fillId="0" borderId="13" xfId="0" applyFont="1" applyBorder="1"/>
    <xf numFmtId="6" fontId="1" fillId="0" borderId="62" xfId="0" applyNumberFormat="1" applyFont="1" applyBorder="1"/>
    <xf numFmtId="6" fontId="1" fillId="0" borderId="63" xfId="0" applyNumberFormat="1" applyFont="1" applyBorder="1"/>
    <xf numFmtId="6" fontId="1" fillId="0" borderId="64" xfId="0" applyNumberFormat="1" applyFont="1" applyBorder="1"/>
    <xf numFmtId="0" fontId="51" fillId="0" borderId="29" xfId="0" applyFont="1" applyBorder="1"/>
    <xf numFmtId="0" fontId="1" fillId="0" borderId="47" xfId="0" applyFont="1" applyBorder="1"/>
    <xf numFmtId="0" fontId="24" fillId="25" borderId="45" xfId="0" applyFont="1" applyFill="1" applyBorder="1" applyAlignment="1">
      <alignment horizontal="centerContinuous"/>
    </xf>
    <xf numFmtId="166" fontId="21" fillId="0" borderId="23" xfId="0" applyNumberFormat="1" applyFont="1" applyBorder="1" applyAlignment="1">
      <alignment horizontal="center"/>
    </xf>
    <xf numFmtId="165" fontId="21" fillId="0" borderId="29" xfId="28" applyNumberFormat="1" applyFont="1" applyBorder="1"/>
    <xf numFmtId="165" fontId="53" fillId="31" borderId="65" xfId="28" applyNumberFormat="1" applyFont="1" applyFill="1" applyBorder="1" applyProtection="1"/>
    <xf numFmtId="0" fontId="46" fillId="0" borderId="10" xfId="0" applyFont="1" applyBorder="1"/>
    <xf numFmtId="0" fontId="54" fillId="0" borderId="0" xfId="0" applyFont="1" applyFill="1"/>
    <xf numFmtId="0" fontId="20" fillId="0" borderId="13" xfId="0" applyFont="1" applyFill="1" applyBorder="1" applyAlignment="1">
      <alignment horizontal="center"/>
    </xf>
    <xf numFmtId="165" fontId="55" fillId="0" borderId="11" xfId="28" applyNumberFormat="1" applyFont="1" applyFill="1" applyBorder="1" applyAlignment="1">
      <alignment horizontal="center"/>
    </xf>
    <xf numFmtId="0" fontId="54" fillId="0" borderId="0" xfId="0" applyFont="1" applyFill="1" applyBorder="1"/>
    <xf numFmtId="0" fontId="20" fillId="0" borderId="21" xfId="0" applyFont="1" applyBorder="1" applyAlignment="1">
      <alignment horizontal="center"/>
    </xf>
    <xf numFmtId="0" fontId="21" fillId="0" borderId="38" xfId="0" applyFont="1" applyBorder="1" applyAlignment="1">
      <alignment horizontal="center"/>
    </xf>
    <xf numFmtId="0" fontId="21" fillId="0" borderId="13" xfId="0" applyFont="1" applyBorder="1" applyAlignment="1">
      <alignment horizontal="center"/>
    </xf>
    <xf numFmtId="0" fontId="24" fillId="0" borderId="10" xfId="0" applyFont="1" applyBorder="1"/>
    <xf numFmtId="0" fontId="20" fillId="0" borderId="10" xfId="0" applyFont="1" applyBorder="1"/>
    <xf numFmtId="0" fontId="20" fillId="0" borderId="14" xfId="0" applyFont="1" applyBorder="1"/>
    <xf numFmtId="0" fontId="1" fillId="0" borderId="23" xfId="0" applyFont="1" applyBorder="1" applyAlignment="1">
      <alignment wrapText="1"/>
    </xf>
    <xf numFmtId="0" fontId="1" fillId="0" borderId="10" xfId="0" applyFont="1" applyBorder="1" applyAlignment="1">
      <alignment wrapText="1"/>
    </xf>
    <xf numFmtId="5" fontId="1" fillId="0" borderId="0" xfId="0" applyNumberFormat="1" applyFont="1" applyFill="1"/>
    <xf numFmtId="0" fontId="1" fillId="0" borderId="0" xfId="0" applyFont="1" applyFill="1" applyBorder="1" applyAlignment="1">
      <alignment horizontal="right"/>
    </xf>
    <xf numFmtId="0" fontId="1" fillId="0" borderId="14" xfId="0" applyFont="1" applyFill="1" applyBorder="1"/>
    <xf numFmtId="0" fontId="1" fillId="0" borderId="35" xfId="0" applyFont="1" applyFill="1" applyBorder="1"/>
    <xf numFmtId="0" fontId="27" fillId="0" borderId="23" xfId="0" applyFont="1" applyFill="1" applyBorder="1"/>
    <xf numFmtId="0" fontId="1" fillId="0" borderId="10" xfId="0" applyNumberFormat="1" applyFont="1" applyFill="1" applyBorder="1"/>
    <xf numFmtId="0" fontId="1" fillId="0" borderId="10" xfId="0" applyFont="1" applyBorder="1" applyAlignment="1"/>
    <xf numFmtId="0" fontId="1" fillId="0" borderId="0" xfId="0" applyFont="1" applyAlignment="1"/>
    <xf numFmtId="0" fontId="38" fillId="0" borderId="0" xfId="0" applyFont="1" applyFill="1" applyAlignment="1"/>
    <xf numFmtId="5" fontId="21" fillId="0" borderId="23" xfId="0" applyNumberFormat="1" applyFont="1" applyBorder="1" applyAlignment="1">
      <alignment horizontal="right"/>
    </xf>
    <xf numFmtId="166" fontId="24" fillId="0" borderId="23" xfId="0" applyNumberFormat="1" applyFont="1" applyBorder="1" applyAlignment="1">
      <alignment horizontal="right"/>
    </xf>
    <xf numFmtId="166" fontId="20" fillId="0" borderId="23" xfId="0" applyNumberFormat="1" applyFont="1" applyBorder="1" applyAlignment="1">
      <alignment horizontal="right"/>
    </xf>
    <xf numFmtId="5" fontId="20" fillId="0" borderId="23" xfId="0" applyNumberFormat="1" applyFont="1" applyBorder="1" applyAlignment="1">
      <alignment horizontal="right"/>
    </xf>
    <xf numFmtId="10" fontId="20" fillId="0" borderId="35" xfId="0" applyNumberFormat="1" applyFont="1" applyBorder="1" applyAlignment="1">
      <alignment horizontal="right"/>
    </xf>
    <xf numFmtId="175" fontId="0" fillId="0" borderId="45" xfId="0" applyNumberFormat="1" applyBorder="1"/>
    <xf numFmtId="175" fontId="27" fillId="0" borderId="34" xfId="0" applyNumberFormat="1" applyFont="1" applyBorder="1" applyAlignment="1">
      <alignment horizontal="center"/>
    </xf>
    <xf numFmtId="0" fontId="32" fillId="29" borderId="47" xfId="0" applyFont="1" applyFill="1" applyBorder="1"/>
    <xf numFmtId="0" fontId="32" fillId="29" borderId="46" xfId="0" applyFont="1" applyFill="1" applyBorder="1"/>
    <xf numFmtId="0" fontId="45" fillId="29" borderId="15" xfId="0" applyFont="1" applyFill="1" applyBorder="1"/>
    <xf numFmtId="0" fontId="27" fillId="0" borderId="67" xfId="0" applyFont="1" applyBorder="1" applyAlignment="1">
      <alignment horizontal="center"/>
    </xf>
    <xf numFmtId="0" fontId="27" fillId="0" borderId="16" xfId="0" applyFont="1" applyBorder="1" applyAlignment="1">
      <alignment horizontal="center"/>
    </xf>
    <xf numFmtId="0" fontId="27" fillId="0" borderId="68" xfId="0" applyFont="1" applyBorder="1" applyAlignment="1">
      <alignment horizontal="center"/>
    </xf>
    <xf numFmtId="0" fontId="27" fillId="0" borderId="57" xfId="0" applyFont="1" applyBorder="1" applyAlignment="1">
      <alignment horizontal="center"/>
    </xf>
    <xf numFmtId="0" fontId="45" fillId="29" borderId="47" xfId="0" applyFont="1" applyFill="1" applyBorder="1"/>
    <xf numFmtId="0" fontId="32" fillId="29" borderId="15" xfId="0" applyFont="1" applyFill="1" applyBorder="1" applyAlignment="1">
      <alignment horizontal="center"/>
    </xf>
    <xf numFmtId="0" fontId="27" fillId="0" borderId="54" xfId="0" applyFont="1" applyBorder="1" applyAlignment="1">
      <alignment horizontal="center"/>
    </xf>
    <xf numFmtId="0" fontId="27" fillId="0" borderId="54" xfId="0" applyFont="1" applyFill="1" applyBorder="1" applyAlignment="1">
      <alignment horizontal="center"/>
    </xf>
    <xf numFmtId="0" fontId="46" fillId="0" borderId="69" xfId="0" applyFont="1" applyBorder="1" applyAlignment="1">
      <alignment horizontal="center"/>
    </xf>
    <xf numFmtId="175" fontId="27" fillId="0" borderId="43" xfId="0" applyNumberFormat="1" applyFont="1" applyBorder="1" applyAlignment="1">
      <alignment horizontal="center"/>
    </xf>
    <xf numFmtId="165" fontId="21" fillId="0" borderId="10" xfId="28" applyNumberFormat="1" applyFont="1" applyBorder="1" applyProtection="1">
      <protection locked="0"/>
    </xf>
    <xf numFmtId="165" fontId="21" fillId="27" borderId="10" xfId="28" applyNumberFormat="1" applyFont="1" applyFill="1" applyBorder="1" applyProtection="1">
      <protection locked="0"/>
    </xf>
    <xf numFmtId="165" fontId="21" fillId="0" borderId="10" xfId="28" applyNumberFormat="1" applyFont="1" applyFill="1" applyBorder="1" applyProtection="1">
      <protection locked="0"/>
    </xf>
    <xf numFmtId="165" fontId="26" fillId="0" borderId="13" xfId="28" applyNumberFormat="1" applyFont="1" applyBorder="1" applyProtection="1">
      <protection locked="0"/>
    </xf>
    <xf numFmtId="165" fontId="20" fillId="0" borderId="13" xfId="28" applyNumberFormat="1" applyFont="1" applyBorder="1" applyAlignment="1" applyProtection="1">
      <alignment horizontal="center"/>
      <protection locked="0"/>
    </xf>
    <xf numFmtId="0" fontId="20" fillId="0" borderId="11" xfId="0" applyFont="1" applyBorder="1" applyAlignment="1" applyProtection="1">
      <alignment horizontal="center"/>
      <protection locked="0"/>
    </xf>
    <xf numFmtId="165" fontId="21" fillId="0" borderId="14" xfId="28" applyNumberFormat="1" applyFont="1" applyFill="1" applyBorder="1" applyProtection="1">
      <protection locked="0"/>
    </xf>
    <xf numFmtId="165" fontId="21" fillId="24" borderId="13" xfId="28" applyNumberFormat="1" applyFont="1" applyFill="1" applyBorder="1" applyProtection="1">
      <protection locked="0"/>
    </xf>
    <xf numFmtId="165" fontId="26" fillId="0" borderId="13" xfId="28" applyNumberFormat="1" applyFont="1" applyFill="1" applyBorder="1" applyProtection="1">
      <protection locked="0"/>
    </xf>
    <xf numFmtId="165" fontId="26" fillId="25" borderId="13" xfId="28" applyNumberFormat="1" applyFont="1" applyFill="1" applyBorder="1" applyProtection="1">
      <protection locked="0"/>
    </xf>
    <xf numFmtId="0" fontId="20" fillId="0" borderId="13" xfId="0" applyFont="1" applyFill="1" applyBorder="1" applyAlignment="1" applyProtection="1">
      <alignment horizontal="center"/>
      <protection locked="0"/>
    </xf>
    <xf numFmtId="0" fontId="20" fillId="24" borderId="13" xfId="0" applyFont="1" applyFill="1" applyBorder="1" applyAlignment="1" applyProtection="1">
      <alignment horizontal="center"/>
      <protection locked="0"/>
    </xf>
    <xf numFmtId="165" fontId="20" fillId="24" borderId="11" xfId="28" applyNumberFormat="1" applyFont="1" applyFill="1" applyBorder="1" applyAlignment="1" applyProtection="1">
      <alignment horizontal="center"/>
      <protection locked="0"/>
    </xf>
    <xf numFmtId="165" fontId="55" fillId="0" borderId="11" xfId="28" applyNumberFormat="1" applyFont="1" applyFill="1" applyBorder="1" applyAlignment="1" applyProtection="1">
      <alignment horizontal="center"/>
      <protection locked="0"/>
    </xf>
    <xf numFmtId="165" fontId="21" fillId="24" borderId="29" xfId="28" applyNumberFormat="1" applyFont="1" applyFill="1" applyBorder="1" applyProtection="1">
      <protection locked="0"/>
    </xf>
    <xf numFmtId="166" fontId="21" fillId="0" borderId="23" xfId="0" applyNumberFormat="1" applyFont="1" applyFill="1" applyBorder="1" applyAlignment="1" applyProtection="1">
      <alignment horizontal="center"/>
      <protection locked="0"/>
    </xf>
    <xf numFmtId="0" fontId="21" fillId="0" borderId="23" xfId="0" applyFont="1" applyBorder="1" applyAlignment="1" applyProtection="1">
      <alignment horizontal="center"/>
      <protection locked="0"/>
    </xf>
    <xf numFmtId="0" fontId="43" fillId="28" borderId="23" xfId="0" applyFont="1" applyFill="1" applyBorder="1" applyAlignment="1" applyProtection="1">
      <alignment horizontal="center"/>
      <protection locked="0"/>
    </xf>
    <xf numFmtId="0" fontId="43" fillId="30" borderId="23" xfId="0" applyFont="1" applyFill="1" applyBorder="1" applyAlignment="1" applyProtection="1">
      <alignment horizontal="center"/>
      <protection locked="0"/>
    </xf>
    <xf numFmtId="0" fontId="27" fillId="0" borderId="52" xfId="0" applyFont="1" applyBorder="1" applyAlignment="1">
      <alignment horizontal="center"/>
    </xf>
    <xf numFmtId="0" fontId="27" fillId="0" borderId="55" xfId="0" applyFont="1" applyFill="1" applyBorder="1" applyAlignment="1">
      <alignment horizontal="center"/>
    </xf>
    <xf numFmtId="0" fontId="27" fillId="0" borderId="55" xfId="0" applyFont="1" applyBorder="1" applyAlignment="1">
      <alignment horizontal="center"/>
    </xf>
    <xf numFmtId="173" fontId="28" fillId="30" borderId="55" xfId="0" applyNumberFormat="1" applyFont="1" applyFill="1" applyBorder="1" applyAlignment="1">
      <alignment horizontal="center"/>
    </xf>
    <xf numFmtId="0" fontId="27" fillId="0" borderId="15" xfId="0" applyFont="1" applyBorder="1" applyAlignment="1">
      <alignment horizontal="center"/>
    </xf>
    <xf numFmtId="0" fontId="0" fillId="0" borderId="68" xfId="0" applyBorder="1"/>
    <xf numFmtId="173" fontId="0" fillId="0" borderId="66" xfId="0" applyNumberFormat="1" applyBorder="1" applyAlignment="1">
      <alignment horizontal="center"/>
    </xf>
    <xf numFmtId="173" fontId="0" fillId="0" borderId="57" xfId="0" applyNumberFormat="1" applyBorder="1" applyAlignment="1">
      <alignment horizontal="center"/>
    </xf>
    <xf numFmtId="0" fontId="0" fillId="0" borderId="69" xfId="0" applyBorder="1"/>
    <xf numFmtId="0" fontId="27" fillId="0" borderId="56" xfId="0" applyFont="1" applyBorder="1" applyAlignment="1">
      <alignment horizontal="center"/>
    </xf>
    <xf numFmtId="0" fontId="0" fillId="0" borderId="54" xfId="0" applyBorder="1"/>
    <xf numFmtId="0" fontId="32" fillId="29" borderId="52" xfId="0" applyFont="1" applyFill="1" applyBorder="1" applyAlignment="1">
      <alignment horizontal="center"/>
    </xf>
    <xf numFmtId="0" fontId="46" fillId="0" borderId="56" xfId="0" applyFont="1" applyBorder="1" applyAlignment="1">
      <alignment horizontal="center"/>
    </xf>
    <xf numFmtId="14" fontId="0" fillId="0" borderId="13" xfId="0" applyNumberFormat="1" applyFill="1" applyBorder="1" applyAlignment="1">
      <alignment horizontal="left"/>
    </xf>
    <xf numFmtId="173" fontId="0" fillId="0" borderId="41" xfId="0" applyNumberFormat="1" applyBorder="1" applyAlignment="1">
      <alignment horizontal="center"/>
    </xf>
    <xf numFmtId="0" fontId="0" fillId="0" borderId="70" xfId="0" applyBorder="1" applyAlignment="1">
      <alignment horizontal="center"/>
    </xf>
    <xf numFmtId="0" fontId="0" fillId="0" borderId="52" xfId="0" applyBorder="1"/>
    <xf numFmtId="173" fontId="0" fillId="0" borderId="55" xfId="0" applyNumberFormat="1" applyBorder="1" applyAlignment="1">
      <alignment horizontal="center"/>
    </xf>
    <xf numFmtId="173" fontId="0" fillId="0" borderId="56" xfId="0" applyNumberFormat="1" applyBorder="1" applyAlignment="1">
      <alignment horizontal="center"/>
    </xf>
    <xf numFmtId="0" fontId="58" fillId="0" borderId="13" xfId="0" applyFont="1" applyBorder="1"/>
    <xf numFmtId="0" fontId="58" fillId="0" borderId="10" xfId="0" applyFont="1" applyBorder="1"/>
    <xf numFmtId="0" fontId="58" fillId="0" borderId="55" xfId="0" applyFont="1" applyBorder="1"/>
    <xf numFmtId="0" fontId="58" fillId="0" borderId="49" xfId="0" applyFont="1" applyBorder="1" applyAlignment="1">
      <alignment horizontal="center"/>
    </xf>
    <xf numFmtId="0" fontId="58" fillId="0" borderId="0" xfId="0" applyFont="1" applyFill="1" applyBorder="1" applyAlignment="1">
      <alignment horizontal="center"/>
    </xf>
    <xf numFmtId="0" fontId="58" fillId="0" borderId="66" xfId="0" applyFont="1" applyBorder="1"/>
    <xf numFmtId="174" fontId="58" fillId="0" borderId="13" xfId="0" applyNumberFormat="1" applyFont="1" applyBorder="1" applyAlignment="1">
      <alignment horizontal="center"/>
    </xf>
    <xf numFmtId="173" fontId="58" fillId="0" borderId="13" xfId="0" applyNumberFormat="1" applyFont="1" applyBorder="1" applyAlignment="1">
      <alignment horizontal="center"/>
    </xf>
    <xf numFmtId="173" fontId="58" fillId="0" borderId="10" xfId="0" applyNumberFormat="1" applyFont="1" applyBorder="1" applyAlignment="1">
      <alignment horizontal="center"/>
    </xf>
    <xf numFmtId="173" fontId="58" fillId="0" borderId="55" xfId="0" applyNumberFormat="1" applyFont="1" applyBorder="1" applyAlignment="1">
      <alignment horizontal="center"/>
    </xf>
    <xf numFmtId="173" fontId="58" fillId="0" borderId="49" xfId="0" applyNumberFormat="1" applyFont="1" applyBorder="1" applyAlignment="1">
      <alignment horizontal="center"/>
    </xf>
    <xf numFmtId="173" fontId="58" fillId="0" borderId="0" xfId="0" applyNumberFormat="1" applyFont="1" applyFill="1" applyBorder="1" applyAlignment="1">
      <alignment horizontal="center"/>
    </xf>
    <xf numFmtId="173" fontId="58" fillId="0" borderId="66" xfId="0" applyNumberFormat="1" applyFont="1" applyBorder="1" applyAlignment="1">
      <alignment horizontal="center"/>
    </xf>
    <xf numFmtId="14" fontId="46" fillId="0" borderId="13" xfId="0" applyNumberFormat="1" applyFont="1" applyFill="1" applyBorder="1" applyAlignment="1">
      <alignment horizontal="left"/>
    </xf>
    <xf numFmtId="173" fontId="46" fillId="0" borderId="13" xfId="0" applyNumberFormat="1" applyFont="1" applyBorder="1" applyAlignment="1">
      <alignment horizontal="center"/>
    </xf>
    <xf numFmtId="173" fontId="46" fillId="0" borderId="54" xfId="0" applyNumberFormat="1" applyFont="1" applyBorder="1"/>
    <xf numFmtId="173" fontId="46" fillId="27" borderId="55" xfId="0" applyNumberFormat="1" applyFont="1" applyFill="1" applyBorder="1" applyAlignment="1">
      <alignment horizontal="center"/>
    </xf>
    <xf numFmtId="173" fontId="46" fillId="25" borderId="68" xfId="0" applyNumberFormat="1" applyFont="1" applyFill="1" applyBorder="1" applyAlignment="1">
      <alignment horizontal="center"/>
    </xf>
    <xf numFmtId="173" fontId="46" fillId="0" borderId="0" xfId="0" applyNumberFormat="1" applyFont="1" applyFill="1" applyBorder="1" applyAlignment="1">
      <alignment horizontal="center"/>
    </xf>
    <xf numFmtId="173" fontId="46" fillId="0" borderId="0" xfId="0" applyNumberFormat="1" applyFont="1"/>
    <xf numFmtId="173" fontId="46" fillId="28" borderId="55" xfId="0" applyNumberFormat="1" applyFont="1" applyFill="1" applyBorder="1" applyAlignment="1">
      <alignment horizontal="center"/>
    </xf>
    <xf numFmtId="173" fontId="46" fillId="27" borderId="15" xfId="0" applyNumberFormat="1" applyFont="1" applyFill="1" applyBorder="1" applyAlignment="1">
      <alignment horizontal="center"/>
    </xf>
    <xf numFmtId="173" fontId="46" fillId="25" borderId="15" xfId="0" applyNumberFormat="1" applyFont="1" applyFill="1" applyBorder="1" applyAlignment="1">
      <alignment horizontal="center"/>
    </xf>
    <xf numFmtId="173" fontId="46" fillId="0" borderId="10" xfId="0" applyNumberFormat="1" applyFont="1" applyBorder="1" applyAlignment="1">
      <alignment horizontal="center"/>
    </xf>
    <xf numFmtId="173" fontId="46" fillId="25" borderId="55" xfId="0" applyNumberFormat="1" applyFont="1" applyFill="1" applyBorder="1" applyAlignment="1">
      <alignment horizontal="center"/>
    </xf>
    <xf numFmtId="173" fontId="46" fillId="30" borderId="55" xfId="0" applyNumberFormat="1" applyFont="1" applyFill="1" applyBorder="1" applyAlignment="1">
      <alignment horizontal="center"/>
    </xf>
    <xf numFmtId="14" fontId="58" fillId="0" borderId="13" xfId="0" applyNumberFormat="1" applyFont="1" applyBorder="1" applyAlignment="1">
      <alignment horizontal="left"/>
    </xf>
    <xf numFmtId="173" fontId="58" fillId="0" borderId="13" xfId="0" applyNumberFormat="1" applyFont="1" applyBorder="1"/>
    <xf numFmtId="5" fontId="46" fillId="27" borderId="15" xfId="0" applyNumberFormat="1" applyFont="1" applyFill="1" applyBorder="1" applyAlignment="1">
      <alignment horizontal="center"/>
    </xf>
    <xf numFmtId="5" fontId="46" fillId="25" borderId="15" xfId="0" applyNumberFormat="1" applyFont="1" applyFill="1" applyBorder="1" applyAlignment="1">
      <alignment horizontal="center"/>
    </xf>
    <xf numFmtId="5" fontId="27" fillId="30" borderId="15" xfId="0" applyNumberFormat="1" applyFont="1" applyFill="1" applyBorder="1" applyAlignment="1">
      <alignment horizontal="center"/>
    </xf>
    <xf numFmtId="0" fontId="58" fillId="0" borderId="71" xfId="0" applyFont="1" applyBorder="1"/>
    <xf numFmtId="173" fontId="0" fillId="0" borderId="14" xfId="0" applyNumberFormat="1" applyBorder="1" applyAlignment="1">
      <alignment horizontal="center"/>
    </xf>
    <xf numFmtId="0" fontId="58" fillId="0" borderId="72" xfId="0" applyFont="1" applyBorder="1"/>
    <xf numFmtId="0" fontId="0" fillId="0" borderId="51" xfId="0" applyBorder="1"/>
    <xf numFmtId="175" fontId="27" fillId="0" borderId="10" xfId="0" applyNumberFormat="1" applyFont="1" applyBorder="1" applyAlignment="1">
      <alignment horizontal="center"/>
    </xf>
    <xf numFmtId="175" fontId="27" fillId="0" borderId="41" xfId="0" applyNumberFormat="1" applyFont="1" applyBorder="1" applyAlignment="1">
      <alignment horizontal="center"/>
    </xf>
    <xf numFmtId="0" fontId="0" fillId="0" borderId="0" xfId="0" applyAlignment="1">
      <alignment horizontal="centerContinuous"/>
    </xf>
    <xf numFmtId="0" fontId="45" fillId="29" borderId="13" xfId="0" applyFont="1" applyFill="1" applyBorder="1"/>
    <xf numFmtId="0" fontId="32" fillId="29" borderId="67" xfId="0" applyFont="1" applyFill="1" applyBorder="1" applyAlignment="1">
      <alignment horizontal="center"/>
    </xf>
    <xf numFmtId="0" fontId="48" fillId="27" borderId="20" xfId="0" applyFont="1" applyFill="1" applyBorder="1" applyAlignment="1">
      <alignment horizontal="centerContinuous"/>
    </xf>
    <xf numFmtId="0" fontId="48" fillId="27" borderId="22" xfId="0" applyFont="1" applyFill="1" applyBorder="1" applyAlignment="1">
      <alignment horizontal="centerContinuous"/>
    </xf>
    <xf numFmtId="0" fontId="48" fillId="27" borderId="14" xfId="0" applyFont="1" applyFill="1" applyBorder="1" applyAlignment="1">
      <alignment horizontal="centerContinuous"/>
    </xf>
    <xf numFmtId="0" fontId="24" fillId="0" borderId="0" xfId="0" applyFont="1" applyFill="1" applyBorder="1" applyProtection="1">
      <protection locked="0"/>
    </xf>
    <xf numFmtId="0" fontId="24" fillId="0" borderId="0" xfId="0" applyFont="1" applyProtection="1">
      <protection locked="0"/>
    </xf>
    <xf numFmtId="0" fontId="24" fillId="0" borderId="23" xfId="0" applyFont="1" applyBorder="1" applyProtection="1">
      <protection locked="0"/>
    </xf>
    <xf numFmtId="10" fontId="23" fillId="0" borderId="73" xfId="0" applyNumberFormat="1" applyFont="1" applyBorder="1" applyProtection="1">
      <protection locked="0"/>
    </xf>
    <xf numFmtId="0" fontId="23" fillId="0" borderId="0" xfId="0" applyFont="1" applyBorder="1" applyProtection="1">
      <protection locked="0"/>
    </xf>
    <xf numFmtId="0" fontId="20" fillId="0" borderId="13" xfId="0" applyFont="1" applyBorder="1" applyAlignment="1" applyProtection="1">
      <alignment horizontal="center"/>
      <protection locked="0"/>
    </xf>
    <xf numFmtId="0" fontId="21" fillId="0" borderId="11" xfId="0" applyFont="1" applyBorder="1" applyAlignment="1" applyProtection="1">
      <alignment horizontal="center"/>
      <protection locked="0"/>
    </xf>
    <xf numFmtId="0" fontId="24" fillId="0" borderId="0" xfId="0" applyFont="1" applyBorder="1" applyProtection="1">
      <protection locked="0"/>
    </xf>
    <xf numFmtId="10" fontId="23" fillId="0" borderId="23" xfId="0" applyNumberFormat="1" applyFont="1" applyBorder="1" applyProtection="1">
      <protection locked="0"/>
    </xf>
    <xf numFmtId="0" fontId="20" fillId="0" borderId="0" xfId="0" applyFont="1" applyProtection="1">
      <protection locked="0"/>
    </xf>
    <xf numFmtId="0" fontId="21" fillId="0" borderId="13" xfId="0" applyFont="1" applyBorder="1" applyProtection="1">
      <protection locked="0"/>
    </xf>
    <xf numFmtId="0" fontId="21" fillId="0" borderId="13" xfId="0" applyFont="1" applyBorder="1" applyAlignment="1" applyProtection="1">
      <alignment horizontal="center"/>
      <protection locked="0"/>
    </xf>
    <xf numFmtId="165" fontId="20" fillId="0" borderId="0" xfId="28" applyNumberFormat="1" applyFont="1" applyFill="1" applyBorder="1" applyProtection="1">
      <protection locked="0"/>
    </xf>
    <xf numFmtId="165" fontId="20" fillId="0" borderId="13" xfId="28" applyNumberFormat="1" applyFont="1" applyFill="1" applyBorder="1" applyProtection="1">
      <protection locked="0"/>
    </xf>
    <xf numFmtId="165" fontId="20" fillId="32" borderId="12" xfId="28" applyNumberFormat="1" applyFont="1" applyFill="1" applyBorder="1" applyAlignment="1">
      <alignment horizontal="center"/>
    </xf>
    <xf numFmtId="0" fontId="20" fillId="32" borderId="13" xfId="0" applyFont="1" applyFill="1" applyBorder="1" applyAlignment="1">
      <alignment horizontal="center"/>
    </xf>
    <xf numFmtId="165" fontId="20" fillId="32" borderId="11" xfId="28" applyNumberFormat="1" applyFont="1" applyFill="1" applyBorder="1" applyAlignment="1">
      <alignment horizontal="center"/>
    </xf>
    <xf numFmtId="0" fontId="27" fillId="0" borderId="74" xfId="0" applyFont="1" applyFill="1" applyBorder="1"/>
    <xf numFmtId="165" fontId="20" fillId="31" borderId="75" xfId="28" applyNumberFormat="1" applyFont="1" applyFill="1" applyBorder="1" applyProtection="1"/>
    <xf numFmtId="165" fontId="20" fillId="31" borderId="65" xfId="28" applyNumberFormat="1" applyFont="1" applyFill="1" applyBorder="1" applyProtection="1"/>
    <xf numFmtId="165" fontId="20" fillId="0" borderId="76" xfId="28" applyNumberFormat="1" applyFont="1" applyBorder="1" applyProtection="1"/>
    <xf numFmtId="165" fontId="20" fillId="24" borderId="27" xfId="28" applyNumberFormat="1" applyFont="1" applyFill="1" applyBorder="1" applyProtection="1"/>
    <xf numFmtId="165" fontId="20" fillId="0" borderId="77" xfId="28" applyNumberFormat="1" applyFont="1" applyFill="1" applyBorder="1" applyProtection="1"/>
    <xf numFmtId="165" fontId="20" fillId="31" borderId="18" xfId="28" applyNumberFormat="1" applyFont="1" applyFill="1" applyBorder="1" applyProtection="1"/>
    <xf numFmtId="165" fontId="20" fillId="0" borderId="22" xfId="28" applyNumberFormat="1" applyFont="1" applyBorder="1" applyProtection="1"/>
    <xf numFmtId="165" fontId="20" fillId="24" borderId="12" xfId="28" applyNumberFormat="1" applyFont="1" applyFill="1" applyBorder="1" applyProtection="1"/>
    <xf numFmtId="165" fontId="20" fillId="0" borderId="21" xfId="28" applyNumberFormat="1" applyFont="1" applyBorder="1" applyProtection="1"/>
    <xf numFmtId="165" fontId="20" fillId="0" borderId="17" xfId="28" applyNumberFormat="1" applyFont="1" applyBorder="1" applyProtection="1"/>
    <xf numFmtId="165" fontId="20" fillId="24" borderId="18" xfId="28" applyNumberFormat="1" applyFont="1" applyFill="1" applyBorder="1" applyProtection="1"/>
    <xf numFmtId="0" fontId="22" fillId="0" borderId="0" xfId="0" applyFont="1" applyProtection="1">
      <protection locked="0"/>
    </xf>
    <xf numFmtId="0" fontId="20" fillId="0" borderId="0" xfId="0" applyFont="1" applyBorder="1" applyProtection="1">
      <protection locked="0"/>
    </xf>
    <xf numFmtId="0" fontId="21" fillId="0" borderId="0" xfId="0" applyFont="1" applyBorder="1" applyAlignment="1" applyProtection="1">
      <alignment horizontal="center"/>
      <protection locked="0"/>
    </xf>
    <xf numFmtId="0" fontId="21" fillId="0" borderId="38" xfId="0" applyFont="1" applyBorder="1" applyAlignment="1" applyProtection="1">
      <alignment horizontal="center"/>
      <protection locked="0"/>
    </xf>
    <xf numFmtId="0" fontId="20" fillId="0" borderId="0" xfId="0" applyFont="1" applyFill="1" applyProtection="1">
      <protection locked="0"/>
    </xf>
    <xf numFmtId="0" fontId="22" fillId="0" borderId="21" xfId="0" applyFont="1" applyBorder="1" applyProtection="1">
      <protection locked="0"/>
    </xf>
    <xf numFmtId="0" fontId="22" fillId="0" borderId="19" xfId="0" applyFont="1" applyBorder="1" applyProtection="1">
      <protection locked="0"/>
    </xf>
    <xf numFmtId="0" fontId="71" fillId="0" borderId="0" xfId="0" applyFont="1" applyFill="1" applyBorder="1"/>
    <xf numFmtId="0" fontId="48" fillId="27" borderId="10" xfId="0" applyFont="1" applyFill="1" applyBorder="1" applyAlignment="1">
      <alignment horizontal="centerContinuous"/>
    </xf>
    <xf numFmtId="0" fontId="48" fillId="27" borderId="23" xfId="0" applyFont="1" applyFill="1" applyBorder="1" applyAlignment="1">
      <alignment horizontal="centerContinuous"/>
    </xf>
    <xf numFmtId="0" fontId="48" fillId="27" borderId="35" xfId="0" quotePrefix="1" applyFont="1" applyFill="1" applyBorder="1" applyAlignment="1">
      <alignment horizontal="centerContinuous"/>
    </xf>
    <xf numFmtId="0" fontId="27" fillId="0" borderId="0" xfId="0" applyFont="1" applyAlignment="1">
      <alignment horizontal="left" indent="1"/>
    </xf>
    <xf numFmtId="0" fontId="20" fillId="0" borderId="0" xfId="0" applyFont="1" applyBorder="1" applyAlignment="1" applyProtection="1">
      <alignment horizontal="center"/>
      <protection locked="0"/>
    </xf>
    <xf numFmtId="165" fontId="20" fillId="0" borderId="13" xfId="28" applyNumberFormat="1" applyFont="1" applyFill="1" applyBorder="1" applyAlignment="1" applyProtection="1">
      <alignment horizontal="center"/>
      <protection locked="0"/>
    </xf>
    <xf numFmtId="165" fontId="20" fillId="24" borderId="13" xfId="28" applyNumberFormat="1" applyFont="1" applyFill="1" applyBorder="1" applyAlignment="1" applyProtection="1">
      <alignment horizontal="center"/>
      <protection locked="0"/>
    </xf>
    <xf numFmtId="0" fontId="21" fillId="0" borderId="45" xfId="0" applyFont="1" applyBorder="1"/>
    <xf numFmtId="165" fontId="20" fillId="0" borderId="45" xfId="28" applyNumberFormat="1" applyFont="1" applyBorder="1"/>
    <xf numFmtId="0" fontId="24" fillId="0" borderId="45" xfId="0" applyFont="1" applyBorder="1" applyAlignment="1">
      <alignment horizontal="left"/>
    </xf>
    <xf numFmtId="0" fontId="20" fillId="0" borderId="45" xfId="0" applyFont="1" applyBorder="1" applyAlignment="1">
      <alignment horizontal="center"/>
    </xf>
    <xf numFmtId="0" fontId="1" fillId="0" borderId="10" xfId="0" applyFont="1" applyBorder="1" applyAlignment="1">
      <alignment horizontal="left"/>
    </xf>
    <xf numFmtId="0" fontId="0" fillId="0" borderId="14" xfId="0" applyBorder="1" applyAlignment="1"/>
    <xf numFmtId="0" fontId="0" fillId="0" borderId="35" xfId="0" applyBorder="1" applyAlignment="1">
      <alignment wrapText="1"/>
    </xf>
    <xf numFmtId="0" fontId="1" fillId="0" borderId="23" xfId="0" applyFont="1" applyFill="1" applyBorder="1" applyAlignment="1"/>
    <xf numFmtId="0" fontId="0" fillId="0" borderId="0" xfId="0" applyAlignment="1"/>
    <xf numFmtId="0" fontId="50" fillId="0" borderId="10" xfId="0" applyFont="1" applyBorder="1" applyAlignment="1">
      <alignment horizontal="center"/>
    </xf>
    <xf numFmtId="165" fontId="21" fillId="27" borderId="24" xfId="28" applyNumberFormat="1" applyFont="1" applyFill="1" applyBorder="1" applyProtection="1">
      <protection locked="0"/>
    </xf>
    <xf numFmtId="165" fontId="21" fillId="0" borderId="24" xfId="28" applyNumberFormat="1" applyFont="1" applyFill="1" applyBorder="1" applyProtection="1">
      <protection locked="0"/>
    </xf>
    <xf numFmtId="165" fontId="21" fillId="24" borderId="31" xfId="28" applyNumberFormat="1" applyFont="1" applyFill="1" applyBorder="1" applyProtection="1">
      <protection locked="0"/>
    </xf>
    <xf numFmtId="165" fontId="21" fillId="25" borderId="24" xfId="28" applyNumberFormat="1" applyFont="1" applyFill="1" applyBorder="1" applyProtection="1">
      <protection locked="0"/>
    </xf>
    <xf numFmtId="165" fontId="21" fillId="24" borderId="31" xfId="28" applyNumberFormat="1" applyFont="1" applyFill="1" applyBorder="1"/>
    <xf numFmtId="0" fontId="1" fillId="0" borderId="0" xfId="0" applyFont="1" applyAlignment="1">
      <alignment wrapText="1"/>
    </xf>
    <xf numFmtId="0" fontId="0" fillId="0" borderId="0" xfId="0" applyAlignment="1">
      <alignment wrapText="1"/>
    </xf>
    <xf numFmtId="0" fontId="59" fillId="0" borderId="0" xfId="0" applyFont="1" applyAlignment="1">
      <alignment wrapText="1"/>
    </xf>
    <xf numFmtId="0" fontId="37" fillId="0" borderId="0" xfId="0" applyFont="1" applyFill="1" applyAlignment="1"/>
    <xf numFmtId="0" fontId="37" fillId="0" borderId="0" xfId="0" applyFont="1" applyAlignment="1"/>
    <xf numFmtId="0" fontId="0" fillId="0" borderId="23" xfId="0" applyBorder="1" applyAlignment="1"/>
    <xf numFmtId="0" fontId="21" fillId="25" borderId="45" xfId="0" applyFont="1" applyFill="1" applyBorder="1" applyAlignment="1">
      <alignment horizontal="centerContinuous"/>
    </xf>
    <xf numFmtId="5" fontId="21" fillId="0" borderId="0" xfId="0" applyNumberFormat="1" applyFont="1" applyBorder="1"/>
    <xf numFmtId="5" fontId="21" fillId="0" borderId="0" xfId="0" applyNumberFormat="1" applyFont="1" applyBorder="1" applyProtection="1">
      <protection locked="0"/>
    </xf>
    <xf numFmtId="0" fontId="21" fillId="0" borderId="25" xfId="0" applyFont="1" applyBorder="1"/>
    <xf numFmtId="6" fontId="21" fillId="0" borderId="0" xfId="0" applyNumberFormat="1" applyFont="1" applyBorder="1"/>
    <xf numFmtId="6" fontId="21" fillId="0" borderId="23" xfId="0" applyNumberFormat="1" applyFont="1" applyBorder="1" applyAlignment="1">
      <alignment horizontal="right"/>
    </xf>
    <xf numFmtId="10" fontId="23" fillId="0" borderId="77" xfId="0" applyNumberFormat="1" applyFont="1" applyBorder="1" applyProtection="1"/>
    <xf numFmtId="6" fontId="20" fillId="0" borderId="47" xfId="0" applyNumberFormat="1" applyFont="1" applyBorder="1" applyAlignment="1">
      <alignment horizontal="center"/>
    </xf>
    <xf numFmtId="6" fontId="20" fillId="0" borderId="48" xfId="28" applyNumberFormat="1" applyFont="1" applyBorder="1" applyAlignment="1">
      <alignment horizontal="center"/>
    </xf>
    <xf numFmtId="0" fontId="59" fillId="0" borderId="0" xfId="0" applyFont="1"/>
    <xf numFmtId="0" fontId="59" fillId="0" borderId="0" xfId="0" applyFont="1" applyBorder="1" applyAlignment="1">
      <alignment horizontal="right"/>
    </xf>
    <xf numFmtId="0" fontId="59" fillId="0" borderId="0" xfId="0" applyFont="1" applyBorder="1"/>
    <xf numFmtId="0" fontId="59" fillId="0" borderId="0" xfId="0" applyFont="1" applyFill="1" applyBorder="1"/>
    <xf numFmtId="0" fontId="59" fillId="0" borderId="20" xfId="0" applyFont="1" applyBorder="1"/>
    <xf numFmtId="0" fontId="59" fillId="0" borderId="21" xfId="0" applyFont="1" applyBorder="1"/>
    <xf numFmtId="0" fontId="59" fillId="0" borderId="21" xfId="0" applyFont="1" applyFill="1" applyBorder="1"/>
    <xf numFmtId="0" fontId="59" fillId="0" borderId="22" xfId="0" applyFont="1" applyBorder="1"/>
    <xf numFmtId="0" fontId="59" fillId="0" borderId="10" xfId="0" applyFont="1" applyBorder="1"/>
    <xf numFmtId="0" fontId="59" fillId="0" borderId="23" xfId="0" applyFont="1" applyBorder="1"/>
    <xf numFmtId="0" fontId="59" fillId="0" borderId="14" xfId="0" applyFont="1" applyBorder="1" applyAlignment="1">
      <alignment wrapText="1"/>
    </xf>
    <xf numFmtId="0" fontId="59" fillId="0" borderId="19" xfId="0" applyFont="1" applyBorder="1" applyAlignment="1">
      <alignment wrapText="1"/>
    </xf>
    <xf numFmtId="0" fontId="59" fillId="0" borderId="35" xfId="0" applyFont="1" applyBorder="1" applyAlignment="1">
      <alignment wrapText="1"/>
    </xf>
    <xf numFmtId="0" fontId="62" fillId="0" borderId="0" xfId="0" applyFont="1" applyFill="1"/>
    <xf numFmtId="167" fontId="59" fillId="0" borderId="0" xfId="0" applyNumberFormat="1" applyFont="1" applyAlignment="1">
      <alignment horizontal="left"/>
    </xf>
    <xf numFmtId="0" fontId="59" fillId="0" borderId="0" xfId="0" applyFont="1" applyAlignment="1">
      <alignment horizontal="right"/>
    </xf>
    <xf numFmtId="5" fontId="59" fillId="0" borderId="0" xfId="0" applyNumberFormat="1" applyFont="1"/>
    <xf numFmtId="0" fontId="59" fillId="0" borderId="0" xfId="0" applyFont="1" applyFill="1"/>
    <xf numFmtId="0" fontId="63" fillId="0" borderId="0" xfId="0" applyFont="1" applyFill="1" applyBorder="1"/>
    <xf numFmtId="167" fontId="59" fillId="0" borderId="0" xfId="0" applyNumberFormat="1" applyFont="1" applyBorder="1" applyAlignment="1">
      <alignment horizontal="left"/>
    </xf>
    <xf numFmtId="5" fontId="59" fillId="0" borderId="0" xfId="0" applyNumberFormat="1" applyFont="1" applyBorder="1"/>
    <xf numFmtId="0" fontId="62" fillId="0" borderId="0" xfId="0" applyFont="1" applyBorder="1" applyAlignment="1">
      <alignment horizontal="right"/>
    </xf>
    <xf numFmtId="0" fontId="62" fillId="0" borderId="0" xfId="0" applyFont="1" applyAlignment="1">
      <alignment horizontal="right"/>
    </xf>
    <xf numFmtId="0" fontId="62" fillId="0" borderId="0" xfId="0" applyFont="1" applyFill="1" applyBorder="1" applyAlignment="1">
      <alignment horizontal="right"/>
    </xf>
    <xf numFmtId="0" fontId="0" fillId="0" borderId="23" xfId="0" applyBorder="1" applyAlignment="1">
      <alignment horizontal="center" wrapText="1"/>
    </xf>
    <xf numFmtId="0" fontId="0" fillId="0" borderId="10" xfId="0" applyBorder="1" applyAlignment="1">
      <alignment horizontal="center" wrapText="1"/>
    </xf>
    <xf numFmtId="0" fontId="72" fillId="33" borderId="24" xfId="0" applyFont="1" applyFill="1" applyBorder="1" applyAlignment="1">
      <alignment horizontal="centerContinuous"/>
    </xf>
    <xf numFmtId="0" fontId="73" fillId="33" borderId="25" xfId="0" applyFont="1" applyFill="1" applyBorder="1" applyAlignment="1">
      <alignment horizontal="centerContinuous"/>
    </xf>
    <xf numFmtId="0" fontId="66" fillId="0" borderId="10" xfId="0" applyFont="1" applyBorder="1" applyAlignment="1">
      <alignment horizontal="center"/>
    </xf>
    <xf numFmtId="0" fontId="27" fillId="0" borderId="10" xfId="0" applyFont="1" applyBorder="1" applyAlignment="1">
      <alignment horizontal="left"/>
    </xf>
    <xf numFmtId="0" fontId="30" fillId="0" borderId="10" xfId="0" applyFont="1" applyBorder="1" applyAlignment="1">
      <alignment horizontal="left"/>
    </xf>
    <xf numFmtId="0" fontId="28" fillId="0" borderId="23" xfId="0" applyFont="1" applyBorder="1"/>
    <xf numFmtId="0" fontId="0" fillId="0" borderId="10" xfId="0" applyBorder="1" applyAlignment="1">
      <alignment horizontal="left" indent="1"/>
    </xf>
    <xf numFmtId="0" fontId="27" fillId="0" borderId="10" xfId="0" applyFont="1" applyBorder="1" applyAlignment="1">
      <alignment horizontal="left" indent="1"/>
    </xf>
    <xf numFmtId="0" fontId="37" fillId="0" borderId="0" xfId="0" applyFont="1" applyBorder="1"/>
    <xf numFmtId="0" fontId="1" fillId="0" borderId="21" xfId="0" applyFont="1" applyBorder="1"/>
    <xf numFmtId="0" fontId="74" fillId="0" borderId="10" xfId="35" applyFont="1" applyBorder="1" applyAlignment="1" applyProtection="1"/>
    <xf numFmtId="0" fontId="37" fillId="0" borderId="0" xfId="0" applyFont="1" applyFill="1" applyAlignment="1">
      <alignment horizontal="left"/>
    </xf>
    <xf numFmtId="0" fontId="37" fillId="0" borderId="0" xfId="0" applyFont="1" applyAlignment="1">
      <alignment horizontal="left"/>
    </xf>
    <xf numFmtId="0" fontId="67" fillId="0" borderId="0" xfId="0" applyFont="1" applyProtection="1">
      <protection locked="0"/>
    </xf>
    <xf numFmtId="0" fontId="75" fillId="33" borderId="10" xfId="0" applyFont="1" applyFill="1" applyBorder="1" applyAlignment="1">
      <alignment horizontal="centerContinuous"/>
    </xf>
    <xf numFmtId="0" fontId="76" fillId="33" borderId="0" xfId="0" applyFont="1" applyFill="1" applyBorder="1" applyAlignment="1">
      <alignment horizontal="centerContinuous"/>
    </xf>
    <xf numFmtId="0" fontId="77" fillId="33" borderId="23" xfId="0" applyFont="1" applyFill="1" applyBorder="1" applyAlignment="1">
      <alignment horizontal="centerContinuous"/>
    </xf>
    <xf numFmtId="0" fontId="78" fillId="33" borderId="24" xfId="0" applyFont="1" applyFill="1" applyBorder="1" applyAlignment="1">
      <alignment horizontal="centerContinuous"/>
    </xf>
    <xf numFmtId="167" fontId="78" fillId="33" borderId="45" xfId="0" applyNumberFormat="1" applyFont="1" applyFill="1" applyBorder="1" applyAlignment="1">
      <alignment horizontal="centerContinuous"/>
    </xf>
    <xf numFmtId="0" fontId="78" fillId="33" borderId="45" xfId="0" applyFont="1" applyFill="1" applyBorder="1" applyAlignment="1">
      <alignment horizontal="centerContinuous"/>
    </xf>
    <xf numFmtId="5" fontId="78" fillId="33" borderId="25" xfId="0" applyNumberFormat="1" applyFont="1" applyFill="1" applyBorder="1" applyAlignment="1">
      <alignment horizontal="centerContinuous"/>
    </xf>
    <xf numFmtId="0" fontId="59" fillId="0" borderId="0" xfId="0" applyFont="1" applyFill="1" applyBorder="1" applyAlignment="1"/>
    <xf numFmtId="0" fontId="59" fillId="0" borderId="0" xfId="0" applyFont="1" applyFill="1" applyAlignment="1"/>
    <xf numFmtId="167" fontId="1" fillId="0" borderId="0" xfId="0" applyNumberFormat="1" applyFont="1" applyFill="1" applyBorder="1" applyAlignment="1">
      <alignment horizontal="centerContinuous"/>
    </xf>
    <xf numFmtId="6" fontId="1" fillId="0" borderId="0" xfId="0" applyNumberFormat="1" applyFont="1" applyFill="1" applyBorder="1" applyAlignment="1">
      <alignment horizontal="centerContinuous"/>
    </xf>
    <xf numFmtId="0" fontId="1" fillId="0" borderId="0" xfId="0" applyFont="1" applyFill="1" applyBorder="1" applyAlignment="1">
      <alignment horizontal="left"/>
    </xf>
    <xf numFmtId="0" fontId="42" fillId="0" borderId="0" xfId="0" applyFont="1" applyAlignment="1">
      <alignment horizontal="right"/>
    </xf>
    <xf numFmtId="5" fontId="41" fillId="0" borderId="0" xfId="0" applyNumberFormat="1" applyFont="1"/>
    <xf numFmtId="167" fontId="1" fillId="0" borderId="0" xfId="0" applyNumberFormat="1" applyFont="1" applyFill="1" applyAlignment="1">
      <alignment horizontal="centerContinuous"/>
    </xf>
    <xf numFmtId="167" fontId="72" fillId="33" borderId="31" xfId="0" applyNumberFormat="1" applyFont="1" applyFill="1" applyBorder="1" applyAlignment="1">
      <alignment horizontal="centerContinuous"/>
    </xf>
    <xf numFmtId="0" fontId="72" fillId="33" borderId="31" xfId="0" applyFont="1" applyFill="1" applyBorder="1" applyAlignment="1">
      <alignment horizontal="centerContinuous"/>
    </xf>
    <xf numFmtId="0" fontId="72" fillId="33" borderId="45" xfId="0" applyFont="1" applyFill="1" applyBorder="1" applyAlignment="1">
      <alignment horizontal="centerContinuous"/>
    </xf>
    <xf numFmtId="0" fontId="72" fillId="33" borderId="25" xfId="0" applyFont="1" applyFill="1" applyBorder="1" applyAlignment="1">
      <alignment horizontal="centerContinuous"/>
    </xf>
    <xf numFmtId="6" fontId="72" fillId="33" borderId="78" xfId="0" applyNumberFormat="1" applyFont="1" applyFill="1" applyBorder="1" applyAlignment="1">
      <alignment horizontal="centerContinuous"/>
    </xf>
    <xf numFmtId="6" fontId="72" fillId="33" borderId="25" xfId="0" applyNumberFormat="1" applyFont="1" applyFill="1" applyBorder="1" applyAlignment="1">
      <alignment horizontal="centerContinuous"/>
    </xf>
    <xf numFmtId="6" fontId="72" fillId="33" borderId="31" xfId="0" applyNumberFormat="1" applyFont="1" applyFill="1" applyBorder="1" applyAlignment="1">
      <alignment horizontal="centerContinuous"/>
    </xf>
    <xf numFmtId="0" fontId="73" fillId="33" borderId="31" xfId="0" applyFont="1" applyFill="1" applyBorder="1" applyAlignment="1">
      <alignment horizontal="centerContinuous"/>
    </xf>
    <xf numFmtId="167" fontId="72" fillId="33" borderId="31" xfId="0" applyNumberFormat="1" applyFont="1" applyFill="1" applyBorder="1" applyAlignment="1" applyProtection="1">
      <alignment horizontal="centerContinuous"/>
      <protection locked="0"/>
    </xf>
    <xf numFmtId="0" fontId="72" fillId="33" borderId="31" xfId="0" applyFont="1" applyFill="1" applyBorder="1" applyAlignment="1" applyProtection="1">
      <alignment horizontal="centerContinuous"/>
      <protection locked="0"/>
    </xf>
    <xf numFmtId="0" fontId="72" fillId="33" borderId="24" xfId="0" applyFont="1" applyFill="1" applyBorder="1" applyAlignment="1" applyProtection="1">
      <alignment horizontal="centerContinuous"/>
      <protection locked="0"/>
    </xf>
    <xf numFmtId="0" fontId="72" fillId="33" borderId="45" xfId="0" applyFont="1" applyFill="1" applyBorder="1" applyAlignment="1" applyProtection="1">
      <alignment horizontal="centerContinuous"/>
      <protection locked="0"/>
    </xf>
    <xf numFmtId="0" fontId="72" fillId="33" borderId="25" xfId="0" applyFont="1" applyFill="1" applyBorder="1" applyAlignment="1" applyProtection="1">
      <alignment horizontal="centerContinuous"/>
      <protection locked="0"/>
    </xf>
    <xf numFmtId="6" fontId="72" fillId="33" borderId="78" xfId="0" applyNumberFormat="1" applyFont="1" applyFill="1" applyBorder="1" applyAlignment="1" applyProtection="1">
      <alignment horizontal="centerContinuous"/>
      <protection locked="0"/>
    </xf>
    <xf numFmtId="6" fontId="72" fillId="33" borderId="25" xfId="0" applyNumberFormat="1" applyFont="1" applyFill="1" applyBorder="1" applyAlignment="1" applyProtection="1">
      <alignment horizontal="centerContinuous"/>
      <protection locked="0"/>
    </xf>
    <xf numFmtId="6" fontId="72" fillId="33" borderId="31" xfId="0" applyNumberFormat="1" applyFont="1" applyFill="1" applyBorder="1" applyAlignment="1" applyProtection="1">
      <alignment horizontal="centerContinuous"/>
      <protection locked="0"/>
    </xf>
    <xf numFmtId="0" fontId="73" fillId="33" borderId="31" xfId="0" applyFont="1" applyFill="1" applyBorder="1" applyAlignment="1" applyProtection="1">
      <alignment horizontal="centerContinuous"/>
      <protection locked="0"/>
    </xf>
    <xf numFmtId="0" fontId="27" fillId="0" borderId="0" xfId="0" applyFont="1" applyBorder="1" applyAlignment="1" applyProtection="1">
      <alignment horizontal="center"/>
      <protection locked="0"/>
    </xf>
    <xf numFmtId="167" fontId="27" fillId="0" borderId="12" xfId="0" applyNumberFormat="1" applyFont="1" applyBorder="1" applyAlignment="1" applyProtection="1">
      <alignment horizontal="center"/>
      <protection locked="0"/>
    </xf>
    <xf numFmtId="0" fontId="27" fillId="0" borderId="12" xfId="0" applyFont="1" applyBorder="1" applyAlignment="1" applyProtection="1">
      <alignment horizontal="center"/>
      <protection locked="0"/>
    </xf>
    <xf numFmtId="0" fontId="27" fillId="0" borderId="20" xfId="0" applyFont="1" applyBorder="1" applyAlignment="1" applyProtection="1">
      <alignment horizontal="center"/>
      <protection locked="0"/>
    </xf>
    <xf numFmtId="0" fontId="27" fillId="0" borderId="21" xfId="0" applyFont="1" applyBorder="1" applyAlignment="1" applyProtection="1">
      <alignment horizontal="center"/>
      <protection locked="0"/>
    </xf>
    <xf numFmtId="0" fontId="27" fillId="0" borderId="22" xfId="0" applyFont="1" applyBorder="1" applyAlignment="1" applyProtection="1">
      <alignment horizontal="center"/>
      <protection locked="0"/>
    </xf>
    <xf numFmtId="6" fontId="27" fillId="0" borderId="36" xfId="0" applyNumberFormat="1" applyFont="1" applyBorder="1" applyAlignment="1" applyProtection="1">
      <alignment horizontal="center"/>
      <protection locked="0"/>
    </xf>
    <xf numFmtId="6" fontId="27" fillId="0" borderId="22" xfId="0" applyNumberFormat="1" applyFont="1" applyBorder="1" applyAlignment="1" applyProtection="1">
      <alignment horizontal="center"/>
      <protection locked="0"/>
    </xf>
    <xf numFmtId="6" fontId="27" fillId="0" borderId="12" xfId="0" applyNumberFormat="1" applyFont="1" applyBorder="1" applyAlignment="1" applyProtection="1">
      <alignment horizontal="center"/>
      <protection locked="0"/>
    </xf>
    <xf numFmtId="0" fontId="27" fillId="0" borderId="12" xfId="0" applyFont="1" applyBorder="1" applyAlignment="1" applyProtection="1">
      <alignment horizontal="left"/>
      <protection locked="0"/>
    </xf>
    <xf numFmtId="167" fontId="27" fillId="0" borderId="13" xfId="0" applyNumberFormat="1" applyFont="1" applyBorder="1" applyAlignment="1" applyProtection="1">
      <alignment horizontal="center"/>
      <protection locked="0"/>
    </xf>
    <xf numFmtId="0" fontId="27" fillId="0" borderId="13" xfId="0" applyFont="1" applyBorder="1" applyAlignment="1" applyProtection="1">
      <alignment horizontal="center"/>
      <protection locked="0"/>
    </xf>
    <xf numFmtId="0" fontId="27" fillId="0" borderId="10" xfId="0" applyFont="1" applyBorder="1" applyAlignment="1" applyProtection="1">
      <alignment horizontal="center"/>
      <protection locked="0"/>
    </xf>
    <xf numFmtId="0" fontId="27" fillId="0" borderId="23" xfId="0" applyFont="1" applyBorder="1" applyAlignment="1" applyProtection="1">
      <alignment horizontal="center"/>
      <protection locked="0"/>
    </xf>
    <xf numFmtId="6" fontId="27" fillId="0" borderId="37" xfId="0" applyNumberFormat="1" applyFont="1" applyBorder="1" applyAlignment="1" applyProtection="1">
      <alignment horizontal="center"/>
      <protection locked="0"/>
    </xf>
    <xf numFmtId="6" fontId="27" fillId="0" borderId="23" xfId="0" applyNumberFormat="1" applyFont="1" applyBorder="1" applyAlignment="1" applyProtection="1">
      <alignment horizontal="center"/>
      <protection locked="0"/>
    </xf>
    <xf numFmtId="6" fontId="27" fillId="0" borderId="13" xfId="0" applyNumberFormat="1" applyFont="1" applyBorder="1" applyAlignment="1" applyProtection="1">
      <alignment horizontal="center"/>
      <protection locked="0"/>
    </xf>
    <xf numFmtId="0" fontId="27" fillId="0" borderId="0" xfId="0" applyFont="1" applyAlignment="1" applyProtection="1">
      <alignment horizontal="center"/>
      <protection locked="0"/>
    </xf>
    <xf numFmtId="167" fontId="27" fillId="0" borderId="29" xfId="0" applyNumberFormat="1" applyFont="1" applyBorder="1" applyAlignment="1" applyProtection="1">
      <alignment horizontal="center"/>
      <protection locked="0"/>
    </xf>
    <xf numFmtId="0" fontId="27" fillId="0" borderId="29" xfId="0" applyFont="1" applyBorder="1" applyAlignment="1" applyProtection="1">
      <alignment horizontal="center"/>
      <protection locked="0"/>
    </xf>
    <xf numFmtId="0" fontId="27" fillId="0" borderId="14" xfId="0" applyFont="1" applyBorder="1" applyAlignment="1" applyProtection="1">
      <alignment horizontal="center"/>
      <protection locked="0"/>
    </xf>
    <xf numFmtId="0" fontId="27" fillId="0" borderId="19" xfId="0" applyFont="1" applyBorder="1" applyAlignment="1" applyProtection="1">
      <alignment horizontal="center"/>
      <protection locked="0"/>
    </xf>
    <xf numFmtId="0" fontId="27" fillId="0" borderId="35" xfId="0" applyFont="1" applyBorder="1" applyAlignment="1" applyProtection="1">
      <alignment horizontal="center"/>
      <protection locked="0"/>
    </xf>
    <xf numFmtId="6" fontId="27" fillId="0" borderId="40" xfId="0" applyNumberFormat="1" applyFont="1" applyBorder="1" applyAlignment="1" applyProtection="1">
      <alignment horizontal="center"/>
      <protection locked="0"/>
    </xf>
    <xf numFmtId="6" fontId="27" fillId="0" borderId="35" xfId="0" applyNumberFormat="1" applyFont="1" applyBorder="1" applyAlignment="1" applyProtection="1">
      <alignment horizontal="center"/>
      <protection locked="0"/>
    </xf>
    <xf numFmtId="6" fontId="27" fillId="0" borderId="29" xfId="0" applyNumberFormat="1" applyFont="1" applyBorder="1" applyAlignment="1" applyProtection="1">
      <alignment horizontal="center"/>
      <protection locked="0"/>
    </xf>
    <xf numFmtId="0" fontId="27" fillId="0" borderId="38" xfId="0" applyFont="1" applyBorder="1" applyAlignment="1" applyProtection="1">
      <alignment horizontal="center"/>
      <protection locked="0"/>
    </xf>
    <xf numFmtId="167" fontId="1" fillId="0" borderId="13" xfId="0" applyNumberFormat="1" applyFont="1" applyBorder="1" applyAlignment="1" applyProtection="1">
      <alignment horizontal="left"/>
      <protection locked="0"/>
    </xf>
    <xf numFmtId="0" fontId="1" fillId="0" borderId="13" xfId="0" applyFont="1" applyBorder="1" applyProtection="1">
      <protection locked="0"/>
    </xf>
    <xf numFmtId="0" fontId="1" fillId="0" borderId="13" xfId="0" applyFont="1" applyBorder="1" applyAlignment="1" applyProtection="1">
      <alignment horizontal="center"/>
      <protection locked="0"/>
    </xf>
    <xf numFmtId="0" fontId="1" fillId="0" borderId="10" xfId="0" applyFont="1" applyBorder="1" applyProtection="1">
      <protection locked="0"/>
    </xf>
    <xf numFmtId="0" fontId="1" fillId="0" borderId="0" xfId="0" applyFont="1" applyBorder="1" applyProtection="1">
      <protection locked="0"/>
    </xf>
    <xf numFmtId="0" fontId="1" fillId="0" borderId="23" xfId="0" applyFont="1" applyBorder="1" applyProtection="1">
      <protection locked="0"/>
    </xf>
    <xf numFmtId="0" fontId="1" fillId="0" borderId="10" xfId="0" applyFont="1" applyBorder="1" applyAlignment="1" applyProtection="1">
      <alignment horizontal="center"/>
      <protection locked="0"/>
    </xf>
    <xf numFmtId="6" fontId="1" fillId="0" borderId="37" xfId="0" applyNumberFormat="1" applyFont="1" applyBorder="1" applyProtection="1">
      <protection locked="0"/>
    </xf>
    <xf numFmtId="6" fontId="1" fillId="0" borderId="23" xfId="0" applyNumberFormat="1" applyFont="1" applyBorder="1" applyProtection="1">
      <protection locked="0"/>
    </xf>
    <xf numFmtId="6" fontId="1" fillId="0" borderId="13" xfId="0" applyNumberFormat="1" applyFont="1" applyBorder="1" applyProtection="1">
      <protection locked="0"/>
    </xf>
    <xf numFmtId="0" fontId="51" fillId="0" borderId="13" xfId="0" applyFont="1" applyBorder="1" applyProtection="1">
      <protection locked="0"/>
    </xf>
    <xf numFmtId="0" fontId="1" fillId="0" borderId="0" xfId="0" applyFont="1" applyProtection="1">
      <protection locked="0"/>
    </xf>
    <xf numFmtId="167" fontId="1" fillId="0" borderId="29" xfId="0" applyNumberFormat="1" applyFont="1" applyBorder="1" applyAlignment="1" applyProtection="1">
      <alignment horizontal="left"/>
      <protection locked="0"/>
    </xf>
    <xf numFmtId="0" fontId="1" fillId="0" borderId="29" xfId="0" applyFont="1" applyBorder="1" applyProtection="1">
      <protection locked="0"/>
    </xf>
    <xf numFmtId="0" fontId="1" fillId="0" borderId="29" xfId="0" applyFont="1" applyBorder="1" applyAlignment="1" applyProtection="1">
      <alignment horizontal="center"/>
      <protection locked="0"/>
    </xf>
    <xf numFmtId="0" fontId="1" fillId="0" borderId="14" xfId="0" applyFont="1" applyBorder="1" applyProtection="1">
      <protection locked="0"/>
    </xf>
    <xf numFmtId="0" fontId="1" fillId="0" borderId="19" xfId="0" applyFont="1" applyBorder="1" applyProtection="1">
      <protection locked="0"/>
    </xf>
    <xf numFmtId="0" fontId="1" fillId="0" borderId="35" xfId="0" applyFont="1" applyBorder="1" applyProtection="1">
      <protection locked="0"/>
    </xf>
    <xf numFmtId="0" fontId="1" fillId="0" borderId="14" xfId="0" applyFont="1" applyBorder="1" applyAlignment="1" applyProtection="1">
      <alignment horizontal="center"/>
      <protection locked="0"/>
    </xf>
    <xf numFmtId="6" fontId="1" fillId="0" borderId="40" xfId="0" applyNumberFormat="1" applyFont="1" applyBorder="1" applyProtection="1">
      <protection locked="0"/>
    </xf>
    <xf numFmtId="6" fontId="1" fillId="0" borderId="35" xfId="0" applyNumberFormat="1" applyFont="1" applyBorder="1" applyProtection="1">
      <protection locked="0"/>
    </xf>
    <xf numFmtId="6" fontId="1" fillId="0" borderId="29" xfId="0" applyNumberFormat="1" applyFont="1" applyBorder="1" applyProtection="1">
      <protection locked="0"/>
    </xf>
    <xf numFmtId="0" fontId="51" fillId="0" borderId="29" xfId="0" applyFont="1" applyBorder="1" applyProtection="1">
      <protection locked="0"/>
    </xf>
    <xf numFmtId="0" fontId="1" fillId="0" borderId="23" xfId="0" applyFont="1" applyFill="1" applyBorder="1" applyProtection="1">
      <protection locked="0"/>
    </xf>
    <xf numFmtId="0" fontId="1" fillId="0" borderId="13" xfId="0" applyFont="1" applyFill="1" applyBorder="1" applyProtection="1">
      <protection locked="0"/>
    </xf>
    <xf numFmtId="0" fontId="1" fillId="0" borderId="10" xfId="0" applyFont="1" applyFill="1" applyBorder="1" applyAlignment="1" applyProtection="1">
      <alignment horizontal="center"/>
      <protection locked="0"/>
    </xf>
    <xf numFmtId="0" fontId="1" fillId="0" borderId="10" xfId="0" applyFont="1" applyFill="1" applyBorder="1" applyProtection="1">
      <protection locked="0"/>
    </xf>
    <xf numFmtId="0" fontId="1" fillId="0" borderId="0" xfId="0" applyFont="1" applyFill="1" applyBorder="1" applyProtection="1">
      <protection locked="0"/>
    </xf>
    <xf numFmtId="167" fontId="1" fillId="0" borderId="11" xfId="0" applyNumberFormat="1" applyFont="1" applyBorder="1" applyAlignment="1" applyProtection="1">
      <alignment horizontal="left"/>
      <protection locked="0"/>
    </xf>
    <xf numFmtId="0" fontId="1" fillId="0" borderId="11" xfId="0" applyFont="1" applyBorder="1" applyProtection="1">
      <protection locked="0"/>
    </xf>
    <xf numFmtId="0" fontId="1" fillId="0" borderId="41" xfId="0" applyFont="1" applyBorder="1" applyProtection="1">
      <protection locked="0"/>
    </xf>
    <xf numFmtId="0" fontId="1" fillId="0" borderId="38" xfId="0" applyFont="1" applyBorder="1" applyProtection="1">
      <protection locked="0"/>
    </xf>
    <xf numFmtId="0" fontId="1" fillId="0" borderId="39" xfId="0" applyFont="1" applyBorder="1" applyProtection="1">
      <protection locked="0"/>
    </xf>
    <xf numFmtId="6" fontId="1" fillId="0" borderId="42" xfId="0" applyNumberFormat="1" applyFont="1" applyBorder="1" applyProtection="1">
      <protection locked="0"/>
    </xf>
    <xf numFmtId="6" fontId="1" fillId="0" borderId="39" xfId="0" applyNumberFormat="1" applyFont="1" applyBorder="1" applyProtection="1">
      <protection locked="0"/>
    </xf>
    <xf numFmtId="6" fontId="1" fillId="0" borderId="11" xfId="0" applyNumberFormat="1" applyFont="1" applyBorder="1" applyProtection="1">
      <protection locked="0"/>
    </xf>
    <xf numFmtId="0" fontId="1" fillId="0" borderId="11" xfId="0" applyFont="1" applyBorder="1" applyAlignment="1" applyProtection="1">
      <alignment horizontal="center"/>
      <protection locked="0"/>
    </xf>
    <xf numFmtId="167" fontId="28" fillId="0" borderId="0" xfId="0" applyNumberFormat="1" applyFont="1" applyBorder="1" applyAlignment="1" applyProtection="1">
      <alignment horizontal="left"/>
      <protection locked="0"/>
    </xf>
    <xf numFmtId="6" fontId="1" fillId="0" borderId="62" xfId="0" applyNumberFormat="1" applyFont="1" applyBorder="1" applyProtection="1">
      <protection locked="0"/>
    </xf>
    <xf numFmtId="6" fontId="1" fillId="0" borderId="63" xfId="0" applyNumberFormat="1" applyFont="1" applyBorder="1" applyProtection="1">
      <protection locked="0"/>
    </xf>
    <xf numFmtId="6" fontId="1" fillId="0" borderId="64" xfId="0" applyNumberFormat="1" applyFont="1" applyBorder="1" applyProtection="1">
      <protection locked="0"/>
    </xf>
    <xf numFmtId="0" fontId="1" fillId="0" borderId="47" xfId="0" applyFont="1" applyBorder="1" applyProtection="1">
      <protection locked="0"/>
    </xf>
    <xf numFmtId="167" fontId="1" fillId="0" borderId="0" xfId="0" applyNumberFormat="1" applyFont="1" applyBorder="1" applyAlignment="1" applyProtection="1">
      <alignment horizontal="left"/>
      <protection locked="0"/>
    </xf>
    <xf numFmtId="6" fontId="1" fillId="0" borderId="0" xfId="0" applyNumberFormat="1" applyFont="1" applyBorder="1" applyProtection="1">
      <protection locked="0"/>
    </xf>
    <xf numFmtId="6" fontId="27" fillId="0" borderId="0" xfId="0" applyNumberFormat="1" applyFont="1" applyBorder="1" applyAlignment="1" applyProtection="1">
      <alignment horizontal="center"/>
      <protection locked="0"/>
    </xf>
    <xf numFmtId="167" fontId="27" fillId="33" borderId="12" xfId="0" applyNumberFormat="1" applyFont="1" applyFill="1" applyBorder="1" applyAlignment="1">
      <alignment horizontal="center"/>
    </xf>
    <xf numFmtId="0" fontId="27" fillId="33" borderId="12" xfId="0" applyFont="1" applyFill="1" applyBorder="1" applyAlignment="1">
      <alignment horizontal="center"/>
    </xf>
    <xf numFmtId="0" fontId="27" fillId="33" borderId="20" xfId="0" applyFont="1" applyFill="1" applyBorder="1" applyAlignment="1">
      <alignment horizontal="center"/>
    </xf>
    <xf numFmtId="0" fontId="27" fillId="33" borderId="21" xfId="0" applyFont="1" applyFill="1" applyBorder="1" applyAlignment="1">
      <alignment horizontal="center"/>
    </xf>
    <xf numFmtId="0" fontId="27" fillId="33" borderId="22" xfId="0" applyFont="1" applyFill="1" applyBorder="1" applyAlignment="1">
      <alignment horizontal="center"/>
    </xf>
    <xf numFmtId="6" fontId="27" fillId="33" borderId="36" xfId="0" applyNumberFormat="1" applyFont="1" applyFill="1" applyBorder="1" applyAlignment="1">
      <alignment horizontal="center"/>
    </xf>
    <xf numFmtId="6" fontId="27" fillId="33" borderId="22" xfId="0" applyNumberFormat="1" applyFont="1" applyFill="1" applyBorder="1" applyAlignment="1">
      <alignment horizontal="center"/>
    </xf>
    <xf numFmtId="6" fontId="27" fillId="33" borderId="12" xfId="0" applyNumberFormat="1" applyFont="1" applyFill="1" applyBorder="1" applyAlignment="1">
      <alignment horizontal="center"/>
    </xf>
    <xf numFmtId="0" fontId="79" fillId="33" borderId="12" xfId="0" applyFont="1" applyFill="1" applyBorder="1" applyAlignment="1">
      <alignment wrapText="1"/>
    </xf>
    <xf numFmtId="0" fontId="27" fillId="33" borderId="0" xfId="0" applyFont="1" applyFill="1" applyBorder="1" applyAlignment="1">
      <alignment horizontal="center"/>
    </xf>
    <xf numFmtId="0" fontId="27" fillId="0" borderId="21" xfId="0" applyFont="1" applyFill="1" applyBorder="1" applyAlignment="1">
      <alignment horizontal="center"/>
    </xf>
    <xf numFmtId="0" fontId="27" fillId="0" borderId="0" xfId="0" applyFont="1" applyFill="1" applyAlignment="1">
      <alignment horizontal="center"/>
    </xf>
    <xf numFmtId="0" fontId="27" fillId="0" borderId="38" xfId="0" applyFont="1" applyFill="1" applyBorder="1" applyAlignment="1">
      <alignment horizontal="center"/>
    </xf>
    <xf numFmtId="0" fontId="1" fillId="0" borderId="19" xfId="0" applyFont="1" applyFill="1" applyBorder="1"/>
    <xf numFmtId="0" fontId="27" fillId="0" borderId="0" xfId="0" applyFont="1" applyFill="1" applyBorder="1" applyAlignment="1" applyProtection="1">
      <alignment horizontal="center"/>
      <protection locked="0"/>
    </xf>
    <xf numFmtId="0" fontId="27" fillId="0" borderId="21" xfId="0" applyFont="1" applyFill="1" applyBorder="1" applyAlignment="1" applyProtection="1">
      <alignment horizontal="center"/>
      <protection locked="0"/>
    </xf>
    <xf numFmtId="0" fontId="27" fillId="0" borderId="0" xfId="0" applyFont="1" applyFill="1" applyAlignment="1" applyProtection="1">
      <alignment horizontal="center"/>
      <protection locked="0"/>
    </xf>
    <xf numFmtId="0" fontId="27" fillId="0" borderId="38" xfId="0" applyFont="1" applyFill="1" applyBorder="1" applyAlignment="1" applyProtection="1">
      <alignment horizontal="center"/>
      <protection locked="0"/>
    </xf>
    <xf numFmtId="0" fontId="1" fillId="0" borderId="0" xfId="0" applyFont="1" applyFill="1" applyProtection="1">
      <protection locked="0"/>
    </xf>
    <xf numFmtId="0" fontId="1" fillId="0" borderId="19" xfId="0" applyFont="1" applyFill="1" applyBorder="1" applyProtection="1">
      <protection locked="0"/>
    </xf>
    <xf numFmtId="0" fontId="0" fillId="0" borderId="23" xfId="0" applyBorder="1" applyAlignment="1">
      <alignment horizontal="left" wrapText="1"/>
    </xf>
    <xf numFmtId="0" fontId="0" fillId="0" borderId="23" xfId="0" applyBorder="1" applyAlignment="1">
      <alignment horizontal="left"/>
    </xf>
    <xf numFmtId="0" fontId="0" fillId="0" borderId="10" xfId="0" applyBorder="1" applyAlignment="1">
      <alignment horizontal="left"/>
    </xf>
    <xf numFmtId="0" fontId="66" fillId="0" borderId="10" xfId="0" applyFont="1" applyBorder="1" applyAlignment="1">
      <alignment horizontal="left"/>
    </xf>
    <xf numFmtId="0" fontId="74" fillId="0" borderId="10" xfId="35" applyFont="1" applyBorder="1" applyAlignment="1" applyProtection="1">
      <alignment horizontal="left"/>
    </xf>
    <xf numFmtId="0" fontId="27" fillId="34" borderId="10" xfId="0" applyFont="1" applyFill="1" applyBorder="1" applyAlignment="1">
      <alignment horizontal="left"/>
    </xf>
    <xf numFmtId="0" fontId="27" fillId="35" borderId="10" xfId="0" applyFont="1" applyFill="1" applyBorder="1" applyAlignment="1">
      <alignment horizontal="left"/>
    </xf>
    <xf numFmtId="0" fontId="27" fillId="36" borderId="10" xfId="0" applyFont="1" applyFill="1" applyBorder="1" applyAlignment="1">
      <alignment horizontal="left"/>
    </xf>
    <xf numFmtId="0" fontId="27" fillId="37" borderId="10" xfId="0" applyFont="1" applyFill="1" applyBorder="1" applyAlignment="1">
      <alignment horizontal="left"/>
    </xf>
    <xf numFmtId="0" fontId="27" fillId="38" borderId="10" xfId="0" applyFont="1" applyFill="1" applyBorder="1" applyAlignment="1">
      <alignment horizontal="left"/>
    </xf>
    <xf numFmtId="0" fontId="27" fillId="39" borderId="10" xfId="0" applyFont="1" applyFill="1" applyBorder="1" applyAlignment="1">
      <alignment horizontal="left"/>
    </xf>
    <xf numFmtId="0" fontId="27" fillId="40" borderId="10" xfId="0" applyFont="1" applyFill="1" applyBorder="1" applyAlignment="1">
      <alignment horizontal="left"/>
    </xf>
    <xf numFmtId="0" fontId="27" fillId="41" borderId="10" xfId="0" applyFont="1" applyFill="1" applyBorder="1" applyAlignment="1">
      <alignment horizontal="left"/>
    </xf>
    <xf numFmtId="0" fontId="27" fillId="42" borderId="10" xfId="0" applyFont="1" applyFill="1" applyBorder="1" applyAlignment="1">
      <alignment horizontal="left"/>
    </xf>
    <xf numFmtId="5" fontId="0" fillId="37" borderId="20" xfId="0" applyNumberFormat="1" applyFill="1" applyBorder="1" applyAlignment="1">
      <alignment horizontal="centerContinuous"/>
    </xf>
    <xf numFmtId="5" fontId="0" fillId="37" borderId="21" xfId="0" applyNumberFormat="1" applyFill="1" applyBorder="1" applyAlignment="1">
      <alignment horizontal="centerContinuous"/>
    </xf>
    <xf numFmtId="6" fontId="0" fillId="37" borderId="21" xfId="0" applyNumberFormat="1" applyFill="1" applyBorder="1" applyAlignment="1">
      <alignment horizontal="centerContinuous"/>
    </xf>
    <xf numFmtId="0" fontId="0" fillId="37" borderId="21" xfId="0" applyFill="1" applyBorder="1" applyAlignment="1">
      <alignment horizontal="centerContinuous"/>
    </xf>
    <xf numFmtId="5" fontId="29" fillId="37" borderId="21" xfId="0" applyNumberFormat="1" applyFont="1" applyFill="1" applyBorder="1" applyAlignment="1">
      <alignment horizontal="centerContinuous"/>
    </xf>
    <xf numFmtId="0" fontId="0" fillId="37" borderId="22" xfId="0" applyFill="1" applyBorder="1" applyAlignment="1">
      <alignment horizontal="centerContinuous"/>
    </xf>
    <xf numFmtId="0" fontId="35" fillId="37" borderId="10" xfId="0" applyFont="1" applyFill="1" applyBorder="1" applyAlignment="1">
      <alignment horizontal="centerContinuous"/>
    </xf>
    <xf numFmtId="5" fontId="0" fillId="37" borderId="0" xfId="0" applyNumberFormat="1" applyFill="1" applyBorder="1" applyAlignment="1">
      <alignment horizontal="centerContinuous"/>
    </xf>
    <xf numFmtId="6" fontId="0" fillId="37" borderId="0" xfId="0" applyNumberFormat="1" applyFill="1" applyBorder="1" applyAlignment="1">
      <alignment horizontal="centerContinuous"/>
    </xf>
    <xf numFmtId="0" fontId="0" fillId="37" borderId="0" xfId="0" applyFill="1" applyBorder="1" applyAlignment="1">
      <alignment horizontal="centerContinuous"/>
    </xf>
    <xf numFmtId="5" fontId="29" fillId="37" borderId="0" xfId="0" applyNumberFormat="1" applyFont="1" applyFill="1" applyBorder="1" applyAlignment="1">
      <alignment horizontal="centerContinuous"/>
    </xf>
    <xf numFmtId="0" fontId="0" fillId="37" borderId="23" xfId="0" applyFill="1" applyBorder="1" applyAlignment="1">
      <alignment horizontal="centerContinuous"/>
    </xf>
    <xf numFmtId="0" fontId="27" fillId="39" borderId="20" xfId="0" applyFont="1" applyFill="1" applyBorder="1" applyAlignment="1">
      <alignment horizontal="centerContinuous"/>
    </xf>
    <xf numFmtId="167" fontId="0" fillId="39" borderId="21" xfId="0" applyNumberFormat="1" applyFill="1" applyBorder="1" applyAlignment="1">
      <alignment horizontal="centerContinuous"/>
    </xf>
    <xf numFmtId="0" fontId="0" fillId="39" borderId="21" xfId="0" applyFill="1" applyBorder="1" applyAlignment="1">
      <alignment horizontal="centerContinuous"/>
    </xf>
    <xf numFmtId="5" fontId="27" fillId="39" borderId="22" xfId="0" applyNumberFormat="1" applyFont="1" applyFill="1" applyBorder="1" applyAlignment="1">
      <alignment horizontal="centerContinuous"/>
    </xf>
    <xf numFmtId="167" fontId="54" fillId="39" borderId="0" xfId="0" applyNumberFormat="1" applyFont="1" applyFill="1" applyBorder="1" applyAlignment="1">
      <alignment horizontal="centerContinuous"/>
    </xf>
    <xf numFmtId="0" fontId="54" fillId="39" borderId="0" xfId="0" applyFont="1" applyFill="1" applyBorder="1" applyAlignment="1">
      <alignment horizontal="centerContinuous"/>
    </xf>
    <xf numFmtId="5" fontId="27" fillId="39" borderId="23" xfId="0" applyNumberFormat="1" applyFont="1" applyFill="1" applyBorder="1" applyAlignment="1">
      <alignment horizontal="centerContinuous"/>
    </xf>
    <xf numFmtId="0" fontId="0" fillId="39" borderId="14" xfId="0" applyFill="1" applyBorder="1" applyAlignment="1">
      <alignment horizontal="centerContinuous"/>
    </xf>
    <xf numFmtId="167" fontId="0" fillId="39" borderId="19" xfId="0" applyNumberFormat="1" applyFill="1" applyBorder="1" applyAlignment="1">
      <alignment horizontal="centerContinuous"/>
    </xf>
    <xf numFmtId="0" fontId="0" fillId="39" borderId="19" xfId="0" applyFill="1" applyBorder="1" applyAlignment="1">
      <alignment horizontal="centerContinuous"/>
    </xf>
    <xf numFmtId="5" fontId="0" fillId="39" borderId="35" xfId="0" applyNumberFormat="1" applyFill="1" applyBorder="1" applyAlignment="1">
      <alignment horizontal="centerContinuous"/>
    </xf>
    <xf numFmtId="0" fontId="1" fillId="35" borderId="20" xfId="0" applyFont="1" applyFill="1" applyBorder="1" applyAlignment="1">
      <alignment horizontal="centerContinuous"/>
    </xf>
    <xf numFmtId="0" fontId="1" fillId="35" borderId="21" xfId="0" applyFont="1" applyFill="1" applyBorder="1" applyAlignment="1">
      <alignment horizontal="centerContinuous"/>
    </xf>
    <xf numFmtId="6" fontId="1" fillId="35" borderId="21" xfId="0" applyNumberFormat="1" applyFont="1" applyFill="1" applyBorder="1" applyAlignment="1">
      <alignment horizontal="centerContinuous"/>
    </xf>
    <xf numFmtId="0" fontId="1" fillId="35" borderId="22" xfId="0" applyFont="1" applyFill="1" applyBorder="1" applyAlignment="1">
      <alignment horizontal="centerContinuous"/>
    </xf>
    <xf numFmtId="0" fontId="27" fillId="35" borderId="0" xfId="0" applyFont="1" applyFill="1" applyBorder="1" applyAlignment="1">
      <alignment horizontal="centerContinuous"/>
    </xf>
    <xf numFmtId="6" fontId="27" fillId="35" borderId="0" xfId="0" applyNumberFormat="1" applyFont="1" applyFill="1" applyBorder="1" applyAlignment="1">
      <alignment horizontal="centerContinuous"/>
    </xf>
    <xf numFmtId="0" fontId="1" fillId="35" borderId="23" xfId="0" applyFont="1" applyFill="1" applyBorder="1" applyAlignment="1">
      <alignment horizontal="centerContinuous"/>
    </xf>
    <xf numFmtId="0" fontId="1" fillId="35" borderId="14" xfId="0" applyFont="1" applyFill="1" applyBorder="1" applyAlignment="1">
      <alignment horizontal="centerContinuous"/>
    </xf>
    <xf numFmtId="0" fontId="1" fillId="35" borderId="19" xfId="0" applyFont="1" applyFill="1" applyBorder="1" applyAlignment="1">
      <alignment horizontal="centerContinuous"/>
    </xf>
    <xf numFmtId="6" fontId="1" fillId="35" borderId="19" xfId="0" applyNumberFormat="1" applyFont="1" applyFill="1" applyBorder="1" applyAlignment="1">
      <alignment horizontal="centerContinuous"/>
    </xf>
    <xf numFmtId="0" fontId="1" fillId="35" borderId="35" xfId="0" applyFont="1" applyFill="1" applyBorder="1" applyAlignment="1">
      <alignment horizontal="centerContinuous"/>
    </xf>
    <xf numFmtId="5" fontId="35" fillId="39" borderId="10" xfId="0" applyNumberFormat="1" applyFont="1" applyFill="1" applyBorder="1" applyAlignment="1">
      <alignment horizontal="centerContinuous"/>
    </xf>
    <xf numFmtId="0" fontId="35" fillId="35" borderId="10" xfId="0" applyFont="1" applyFill="1" applyBorder="1" applyAlignment="1">
      <alignment horizontal="centerContinuous"/>
    </xf>
    <xf numFmtId="0" fontId="1" fillId="34" borderId="20" xfId="0" applyFont="1" applyFill="1" applyBorder="1" applyAlignment="1">
      <alignment horizontal="centerContinuous"/>
    </xf>
    <xf numFmtId="0" fontId="1" fillId="34" borderId="21" xfId="0" applyFont="1" applyFill="1" applyBorder="1" applyAlignment="1">
      <alignment horizontal="centerContinuous"/>
    </xf>
    <xf numFmtId="6" fontId="1" fillId="34" borderId="21" xfId="0" applyNumberFormat="1" applyFont="1" applyFill="1" applyBorder="1" applyAlignment="1">
      <alignment horizontal="centerContinuous"/>
    </xf>
    <xf numFmtId="6" fontId="1" fillId="34" borderId="22" xfId="0" applyNumberFormat="1" applyFont="1" applyFill="1" applyBorder="1" applyAlignment="1">
      <alignment horizontal="centerContinuous"/>
    </xf>
    <xf numFmtId="0" fontId="35" fillId="34" borderId="10" xfId="0" applyFont="1" applyFill="1" applyBorder="1" applyAlignment="1">
      <alignment horizontal="centerContinuous"/>
    </xf>
    <xf numFmtId="0" fontId="27" fillId="34" borderId="0" xfId="0" applyFont="1" applyFill="1" applyBorder="1" applyAlignment="1">
      <alignment horizontal="centerContinuous"/>
    </xf>
    <xf numFmtId="6" fontId="27" fillId="34" borderId="0" xfId="0" applyNumberFormat="1" applyFont="1" applyFill="1" applyBorder="1" applyAlignment="1">
      <alignment horizontal="centerContinuous"/>
    </xf>
    <xf numFmtId="6" fontId="1" fillId="34" borderId="23" xfId="0" applyNumberFormat="1" applyFont="1" applyFill="1" applyBorder="1" applyAlignment="1">
      <alignment horizontal="centerContinuous"/>
    </xf>
    <xf numFmtId="0" fontId="1" fillId="34" borderId="14" xfId="0" applyFont="1" applyFill="1" applyBorder="1" applyAlignment="1">
      <alignment horizontal="centerContinuous"/>
    </xf>
    <xf numFmtId="0" fontId="1" fillId="34" borderId="19" xfId="0" applyFont="1" applyFill="1" applyBorder="1" applyAlignment="1">
      <alignment horizontal="centerContinuous"/>
    </xf>
    <xf numFmtId="6" fontId="1" fillId="34" borderId="19" xfId="0" applyNumberFormat="1" applyFont="1" applyFill="1" applyBorder="1" applyAlignment="1">
      <alignment horizontal="centerContinuous"/>
    </xf>
    <xf numFmtId="6" fontId="1" fillId="34" borderId="35" xfId="0" applyNumberFormat="1" applyFont="1" applyFill="1" applyBorder="1" applyAlignment="1">
      <alignment horizontal="centerContinuous"/>
    </xf>
    <xf numFmtId="0" fontId="1" fillId="40" borderId="20" xfId="0" applyFont="1" applyFill="1" applyBorder="1"/>
    <xf numFmtId="0" fontId="1" fillId="40" borderId="21" xfId="0" applyFont="1" applyFill="1" applyBorder="1"/>
    <xf numFmtId="0" fontId="1" fillId="40" borderId="22" xfId="0" applyFont="1" applyFill="1" applyBorder="1"/>
    <xf numFmtId="0" fontId="27" fillId="40" borderId="0" xfId="0" applyFont="1" applyFill="1" applyBorder="1" applyAlignment="1">
      <alignment horizontal="centerContinuous"/>
    </xf>
    <xf numFmtId="0" fontId="39" fillId="40" borderId="23" xfId="0" applyFont="1" applyFill="1" applyBorder="1" applyAlignment="1">
      <alignment horizontal="centerContinuous"/>
    </xf>
    <xf numFmtId="0" fontId="27" fillId="40" borderId="14" xfId="0" applyFont="1" applyFill="1" applyBorder="1" applyAlignment="1">
      <alignment horizontal="centerContinuous"/>
    </xf>
    <xf numFmtId="0" fontId="27" fillId="40" borderId="19" xfId="0" applyFont="1" applyFill="1" applyBorder="1" applyAlignment="1">
      <alignment horizontal="centerContinuous"/>
    </xf>
    <xf numFmtId="0" fontId="1" fillId="40" borderId="35" xfId="0" applyFont="1" applyFill="1" applyBorder="1" applyAlignment="1">
      <alignment horizontal="centerContinuous"/>
    </xf>
    <xf numFmtId="0" fontId="33" fillId="41" borderId="20" xfId="0" applyFont="1" applyFill="1" applyBorder="1"/>
    <xf numFmtId="0" fontId="33" fillId="41" borderId="21" xfId="0" applyFont="1" applyFill="1" applyBorder="1"/>
    <xf numFmtId="0" fontId="33" fillId="41" borderId="22" xfId="0" applyFont="1" applyFill="1" applyBorder="1"/>
    <xf numFmtId="0" fontId="34" fillId="41" borderId="10" xfId="0" applyFont="1" applyFill="1" applyBorder="1" applyAlignment="1">
      <alignment horizontal="centerContinuous"/>
    </xf>
    <xf numFmtId="0" fontId="34" fillId="41" borderId="0" xfId="0" applyFont="1" applyFill="1" applyBorder="1" applyAlignment="1">
      <alignment horizontal="centerContinuous"/>
    </xf>
    <xf numFmtId="0" fontId="34" fillId="41" borderId="23" xfId="0" applyFont="1" applyFill="1" applyBorder="1" applyAlignment="1">
      <alignment horizontal="centerContinuous"/>
    </xf>
    <xf numFmtId="0" fontId="34" fillId="41" borderId="14" xfId="0" applyFont="1" applyFill="1" applyBorder="1" applyAlignment="1">
      <alignment horizontal="centerContinuous"/>
    </xf>
    <xf numFmtId="0" fontId="34" fillId="41" borderId="19" xfId="0" applyFont="1" applyFill="1" applyBorder="1" applyAlignment="1">
      <alignment horizontal="centerContinuous"/>
    </xf>
    <xf numFmtId="0" fontId="34" fillId="41" borderId="35" xfId="0" applyFont="1" applyFill="1" applyBorder="1" applyAlignment="1">
      <alignment horizontal="centerContinuous"/>
    </xf>
    <xf numFmtId="0" fontId="34" fillId="40" borderId="10" xfId="0" applyFont="1" applyFill="1" applyBorder="1" applyAlignment="1">
      <alignment horizontal="centerContinuous"/>
    </xf>
    <xf numFmtId="0" fontId="27" fillId="0" borderId="0" xfId="0" applyFont="1" applyBorder="1" applyAlignment="1">
      <alignment horizontal="left"/>
    </xf>
    <xf numFmtId="0" fontId="1" fillId="0" borderId="21" xfId="0" applyFont="1" applyBorder="1" applyAlignment="1">
      <alignment wrapText="1"/>
    </xf>
    <xf numFmtId="0" fontId="1" fillId="0" borderId="21" xfId="0" applyFont="1" applyFill="1" applyBorder="1"/>
    <xf numFmtId="0" fontId="27" fillId="0" borderId="14" xfId="0" applyFont="1" applyBorder="1" applyAlignment="1">
      <alignment horizontal="left"/>
    </xf>
    <xf numFmtId="0" fontId="72" fillId="43" borderId="24" xfId="0" applyFont="1" applyFill="1" applyBorder="1"/>
    <xf numFmtId="0" fontId="73" fillId="43" borderId="25" xfId="0" applyFont="1" applyFill="1" applyBorder="1"/>
    <xf numFmtId="0" fontId="27" fillId="36" borderId="24" xfId="0" applyFont="1" applyFill="1" applyBorder="1"/>
    <xf numFmtId="0" fontId="1" fillId="36" borderId="25" xfId="0" applyFont="1" applyFill="1" applyBorder="1"/>
    <xf numFmtId="0" fontId="27" fillId="38" borderId="24" xfId="0" applyFont="1" applyFill="1" applyBorder="1"/>
    <xf numFmtId="0" fontId="1" fillId="38" borderId="25" xfId="0" applyFont="1" applyFill="1" applyBorder="1"/>
    <xf numFmtId="0" fontId="27" fillId="39" borderId="24" xfId="0" applyFont="1" applyFill="1" applyBorder="1"/>
    <xf numFmtId="0" fontId="27" fillId="39" borderId="25" xfId="0" applyFont="1" applyFill="1" applyBorder="1"/>
    <xf numFmtId="0" fontId="27" fillId="35" borderId="24" xfId="0" applyFont="1" applyFill="1" applyBorder="1"/>
    <xf numFmtId="0" fontId="1" fillId="35" borderId="25" xfId="0" applyFont="1" applyFill="1" applyBorder="1"/>
    <xf numFmtId="0" fontId="27" fillId="34" borderId="24" xfId="0" applyFont="1" applyFill="1" applyBorder="1"/>
    <xf numFmtId="0" fontId="1" fillId="34" borderId="25" xfId="0" applyFont="1" applyFill="1" applyBorder="1"/>
    <xf numFmtId="0" fontId="27" fillId="40" borderId="24" xfId="0" applyFont="1" applyFill="1" applyBorder="1" applyAlignment="1"/>
    <xf numFmtId="0" fontId="1" fillId="40" borderId="25" xfId="0" applyFont="1" applyFill="1" applyBorder="1" applyAlignment="1"/>
    <xf numFmtId="0" fontId="37" fillId="0" borderId="14" xfId="0" applyFont="1" applyBorder="1"/>
    <xf numFmtId="0" fontId="37" fillId="0" borderId="35" xfId="0" applyFont="1" applyBorder="1"/>
    <xf numFmtId="0" fontId="66" fillId="0" borderId="14" xfId="0" applyFont="1" applyBorder="1" applyAlignment="1">
      <alignment horizontal="center"/>
    </xf>
    <xf numFmtId="0" fontId="27" fillId="24" borderId="24" xfId="0" applyFont="1" applyFill="1" applyBorder="1"/>
    <xf numFmtId="0" fontId="1" fillId="24" borderId="25" xfId="0" applyFont="1" applyFill="1" applyBorder="1"/>
    <xf numFmtId="0" fontId="20" fillId="24" borderId="24" xfId="0" applyFont="1" applyFill="1" applyBorder="1" applyAlignment="1">
      <alignment horizontal="centerContinuous"/>
    </xf>
    <xf numFmtId="0" fontId="21" fillId="24" borderId="25" xfId="0" applyFont="1" applyFill="1" applyBorder="1" applyAlignment="1">
      <alignment horizontal="centerContinuous"/>
    </xf>
    <xf numFmtId="0" fontId="72" fillId="44" borderId="24" xfId="0" applyFont="1" applyFill="1" applyBorder="1"/>
    <xf numFmtId="0" fontId="73" fillId="44" borderId="25" xfId="0" applyFont="1" applyFill="1" applyBorder="1"/>
    <xf numFmtId="0" fontId="20" fillId="0" borderId="10" xfId="0" applyFont="1" applyFill="1" applyBorder="1" applyAlignment="1">
      <alignment horizontal="centerContinuous"/>
    </xf>
    <xf numFmtId="0" fontId="21" fillId="0" borderId="23" xfId="0" applyFont="1" applyFill="1" applyBorder="1" applyAlignment="1">
      <alignment horizontal="centerContinuous"/>
    </xf>
    <xf numFmtId="0" fontId="80" fillId="0" borderId="0" xfId="0" applyFont="1" applyFill="1" applyAlignment="1">
      <alignment vertical="top"/>
    </xf>
    <xf numFmtId="0" fontId="80" fillId="24" borderId="10" xfId="0" applyFont="1" applyFill="1" applyBorder="1" applyAlignment="1">
      <alignment horizontal="centerContinuous" vertical="center"/>
    </xf>
    <xf numFmtId="0" fontId="35" fillId="37" borderId="14" xfId="0" applyFont="1" applyFill="1" applyBorder="1" applyAlignment="1">
      <alignment horizontal="centerContinuous"/>
    </xf>
    <xf numFmtId="5" fontId="0" fillId="37" borderId="19" xfId="0" applyNumberFormat="1" applyFill="1" applyBorder="1" applyAlignment="1">
      <alignment horizontal="centerContinuous"/>
    </xf>
    <xf numFmtId="6" fontId="0" fillId="37" borderId="19" xfId="0" applyNumberFormat="1" applyFill="1" applyBorder="1" applyAlignment="1">
      <alignment horizontal="centerContinuous"/>
    </xf>
    <xf numFmtId="0" fontId="0" fillId="37" borderId="19" xfId="0" applyFill="1" applyBorder="1" applyAlignment="1">
      <alignment horizontal="centerContinuous"/>
    </xf>
    <xf numFmtId="5" fontId="29" fillId="37" borderId="19" xfId="0" applyNumberFormat="1" applyFont="1" applyFill="1" applyBorder="1" applyAlignment="1">
      <alignment horizontal="centerContinuous"/>
    </xf>
    <xf numFmtId="0" fontId="0" fillId="37" borderId="35" xfId="0" applyFill="1" applyBorder="1" applyAlignment="1">
      <alignment horizontal="centerContinuous"/>
    </xf>
    <xf numFmtId="0" fontId="35" fillId="0" borderId="0" xfId="0" applyFont="1" applyFill="1" applyBorder="1" applyAlignment="1">
      <alignment horizontal="centerContinuous"/>
    </xf>
    <xf numFmtId="5" fontId="0" fillId="0" borderId="0" xfId="0" applyNumberFormat="1" applyFill="1" applyBorder="1" applyAlignment="1">
      <alignment horizontal="centerContinuous"/>
    </xf>
    <xf numFmtId="6" fontId="0" fillId="0" borderId="0" xfId="0" applyNumberFormat="1" applyFill="1" applyBorder="1" applyAlignment="1">
      <alignment horizontal="centerContinuous"/>
    </xf>
    <xf numFmtId="0" fontId="1" fillId="0" borderId="10" xfId="0" applyNumberFormat="1" applyFont="1" applyFill="1" applyBorder="1" applyAlignment="1">
      <alignment horizontal="centerContinuous"/>
    </xf>
    <xf numFmtId="0" fontId="1" fillId="0" borderId="23" xfId="0" applyFont="1" applyBorder="1" applyAlignment="1">
      <alignment horizontal="centerContinuous"/>
    </xf>
    <xf numFmtId="0" fontId="1" fillId="0" borderId="14" xfId="0" applyFont="1" applyBorder="1" applyAlignment="1">
      <alignment horizontal="centerContinuous"/>
    </xf>
    <xf numFmtId="0" fontId="1" fillId="0" borderId="35" xfId="0" applyFont="1" applyBorder="1" applyAlignment="1">
      <alignment horizontal="centerContinuous"/>
    </xf>
    <xf numFmtId="0" fontId="81" fillId="0" borderId="0" xfId="0" applyFont="1" applyFill="1" applyAlignment="1">
      <alignment horizontal="center"/>
    </xf>
    <xf numFmtId="5" fontId="81" fillId="0" borderId="0" xfId="0" applyNumberFormat="1" applyFont="1"/>
    <xf numFmtId="5" fontId="82" fillId="0" borderId="0" xfId="0" applyNumberFormat="1" applyFont="1"/>
    <xf numFmtId="0" fontId="23" fillId="0" borderId="17" xfId="0" applyFont="1" applyBorder="1" applyProtection="1"/>
    <xf numFmtId="10" fontId="23" fillId="0" borderId="17" xfId="0" applyNumberFormat="1" applyFont="1" applyBorder="1" applyProtection="1"/>
    <xf numFmtId="165" fontId="26" fillId="0" borderId="79" xfId="28" applyNumberFormat="1" applyFont="1" applyBorder="1" applyProtection="1"/>
    <xf numFmtId="165" fontId="21" fillId="24" borderId="18" xfId="28" applyNumberFormat="1" applyFont="1" applyFill="1" applyBorder="1" applyProtection="1"/>
    <xf numFmtId="165" fontId="21" fillId="0" borderId="79" xfId="28" applyNumberFormat="1" applyFont="1" applyBorder="1" applyProtection="1"/>
    <xf numFmtId="0" fontId="23" fillId="0" borderId="21" xfId="0" applyFont="1" applyBorder="1" applyProtection="1"/>
    <xf numFmtId="10" fontId="23" fillId="0" borderId="22" xfId="0" applyNumberFormat="1" applyFont="1" applyBorder="1" applyProtection="1"/>
    <xf numFmtId="0" fontId="23" fillId="0" borderId="24" xfId="0" applyFont="1" applyBorder="1" applyProtection="1"/>
    <xf numFmtId="0" fontId="23" fillId="0" borderId="22" xfId="0" applyFont="1" applyBorder="1" applyProtection="1"/>
    <xf numFmtId="0" fontId="23" fillId="0" borderId="77" xfId="0" applyFont="1" applyBorder="1" applyProtection="1"/>
    <xf numFmtId="0" fontId="20" fillId="0" borderId="17" xfId="0" applyFont="1" applyFill="1" applyBorder="1" applyProtection="1"/>
    <xf numFmtId="0" fontId="20" fillId="0" borderId="77" xfId="0" applyFont="1" applyFill="1" applyBorder="1" applyProtection="1"/>
    <xf numFmtId="0" fontId="23" fillId="0" borderId="26" xfId="0" applyFont="1" applyBorder="1" applyProtection="1"/>
    <xf numFmtId="0" fontId="21" fillId="0" borderId="0" xfId="0" applyFont="1" applyFill="1" applyProtection="1"/>
    <xf numFmtId="0" fontId="21" fillId="0" borderId="26" xfId="0" applyFont="1" applyFill="1" applyBorder="1" applyProtection="1"/>
    <xf numFmtId="165" fontId="20" fillId="0" borderId="26" xfId="28" applyNumberFormat="1" applyFont="1" applyFill="1" applyBorder="1" applyProtection="1"/>
    <xf numFmtId="0" fontId="23" fillId="0" borderId="26" xfId="0" applyFont="1" applyFill="1" applyBorder="1" applyAlignment="1" applyProtection="1">
      <alignment horizontal="left"/>
    </xf>
    <xf numFmtId="0" fontId="20" fillId="31" borderId="75" xfId="0" applyFont="1" applyFill="1" applyBorder="1" applyProtection="1"/>
    <xf numFmtId="0" fontId="24" fillId="31" borderId="39" xfId="0" applyFont="1" applyFill="1" applyBorder="1" applyProtection="1"/>
    <xf numFmtId="0" fontId="20" fillId="0" borderId="0" xfId="0" applyFont="1" applyFill="1" applyBorder="1" applyProtection="1"/>
    <xf numFmtId="0" fontId="24" fillId="0" borderId="0" xfId="0" applyFont="1" applyFill="1" applyBorder="1" applyProtection="1"/>
    <xf numFmtId="165" fontId="20" fillId="0" borderId="0" xfId="28" applyNumberFormat="1" applyFont="1" applyFill="1" applyBorder="1" applyProtection="1"/>
    <xf numFmtId="0" fontId="24" fillId="0" borderId="0" xfId="0" applyFont="1" applyFill="1" applyBorder="1" applyAlignment="1" applyProtection="1">
      <alignment horizontal="right"/>
    </xf>
    <xf numFmtId="165" fontId="21" fillId="0" borderId="0" xfId="28" applyNumberFormat="1" applyFont="1" applyFill="1" applyBorder="1" applyProtection="1"/>
    <xf numFmtId="5" fontId="83" fillId="0" borderId="0" xfId="0" applyNumberFormat="1" applyFont="1" applyFill="1" applyBorder="1" applyAlignment="1">
      <alignment horizontal="center"/>
    </xf>
    <xf numFmtId="0" fontId="20" fillId="0" borderId="0" xfId="0" applyFont="1"/>
    <xf numFmtId="0" fontId="21" fillId="24" borderId="0" xfId="0" applyFont="1" applyFill="1" applyBorder="1"/>
    <xf numFmtId="0" fontId="71" fillId="0" borderId="0" xfId="0" applyFont="1"/>
    <xf numFmtId="0" fontId="71" fillId="0" borderId="0" xfId="0" applyFont="1" applyBorder="1" applyProtection="1">
      <protection locked="0"/>
    </xf>
    <xf numFmtId="0" fontId="24" fillId="0" borderId="35" xfId="0" applyFont="1" applyBorder="1" applyProtection="1">
      <protection locked="0"/>
    </xf>
    <xf numFmtId="0" fontId="25" fillId="0" borderId="0" xfId="0" applyFont="1" applyFill="1" applyBorder="1" applyAlignment="1"/>
    <xf numFmtId="0" fontId="0" fillId="0" borderId="0" xfId="0" applyBorder="1" applyAlignment="1"/>
    <xf numFmtId="0" fontId="24" fillId="0" borderId="22" xfId="0" applyFont="1" applyBorder="1" applyProtection="1">
      <protection locked="0"/>
    </xf>
    <xf numFmtId="0" fontId="84" fillId="0" borderId="0" xfId="0" applyFont="1" applyFill="1" applyBorder="1" applyAlignment="1">
      <alignment horizontal="centerContinuous"/>
    </xf>
    <xf numFmtId="0" fontId="69" fillId="0" borderId="0" xfId="0" applyFont="1" applyFill="1" applyBorder="1" applyAlignment="1">
      <alignment horizontal="centerContinuous"/>
    </xf>
    <xf numFmtId="0" fontId="69" fillId="0" borderId="0" xfId="0" applyFont="1" applyBorder="1"/>
    <xf numFmtId="0" fontId="81" fillId="0" borderId="0" xfId="0" applyFont="1" applyFill="1" applyBorder="1"/>
    <xf numFmtId="0" fontId="1" fillId="0" borderId="0" xfId="39" applyFill="1"/>
    <xf numFmtId="0" fontId="1" fillId="0" borderId="0" xfId="39" applyFill="1" applyBorder="1"/>
    <xf numFmtId="5" fontId="1" fillId="0" borderId="0" xfId="39" applyNumberFormat="1" applyFill="1"/>
    <xf numFmtId="0" fontId="1" fillId="0" borderId="0" xfId="39" applyFill="1" applyAlignment="1">
      <alignment horizontal="left"/>
    </xf>
    <xf numFmtId="167" fontId="1" fillId="0" borderId="0" xfId="39" applyNumberFormat="1" applyFill="1" applyAlignment="1">
      <alignment horizontal="left"/>
    </xf>
    <xf numFmtId="5" fontId="27" fillId="0" borderId="31" xfId="39" applyNumberFormat="1" applyFont="1" applyFill="1" applyBorder="1"/>
    <xf numFmtId="0" fontId="1" fillId="0" borderId="31" xfId="39" applyFill="1" applyBorder="1" applyAlignment="1">
      <alignment horizontal="left"/>
    </xf>
    <xf numFmtId="167" fontId="1" fillId="0" borderId="31" xfId="39" applyNumberFormat="1" applyFill="1" applyBorder="1" applyAlignment="1">
      <alignment horizontal="left"/>
    </xf>
    <xf numFmtId="0" fontId="1" fillId="0" borderId="31" xfId="39" applyFill="1" applyBorder="1"/>
    <xf numFmtId="5" fontId="1" fillId="0" borderId="31" xfId="39" applyNumberFormat="1" applyFill="1" applyBorder="1"/>
    <xf numFmtId="5" fontId="1" fillId="0" borderId="31" xfId="39" applyNumberFormat="1" applyFill="1" applyBorder="1" applyAlignment="1">
      <alignment horizontal="right"/>
    </xf>
    <xf numFmtId="5" fontId="1" fillId="0" borderId="0" xfId="39" applyNumberFormat="1" applyFill="1" applyBorder="1"/>
    <xf numFmtId="0" fontId="1" fillId="0" borderId="31" xfId="39" applyFont="1" applyFill="1" applyBorder="1" applyAlignment="1">
      <alignment horizontal="left"/>
    </xf>
    <xf numFmtId="167" fontId="28" fillId="0" borderId="0" xfId="39" applyNumberFormat="1" applyFont="1" applyFill="1" applyBorder="1" applyAlignment="1">
      <alignment horizontal="left"/>
    </xf>
    <xf numFmtId="0" fontId="1" fillId="0" borderId="30" xfId="39" applyFill="1" applyBorder="1"/>
    <xf numFmtId="5" fontId="1" fillId="0" borderId="30" xfId="39" applyNumberFormat="1" applyFill="1" applyBorder="1"/>
    <xf numFmtId="0" fontId="1" fillId="0" borderId="30" xfId="39" applyFill="1" applyBorder="1" applyAlignment="1">
      <alignment horizontal="left"/>
    </xf>
    <xf numFmtId="167" fontId="1" fillId="0" borderId="80" xfId="39" applyNumberFormat="1" applyFill="1" applyBorder="1" applyAlignment="1">
      <alignment horizontal="left"/>
    </xf>
    <xf numFmtId="0" fontId="27" fillId="0" borderId="0" xfId="39" applyFont="1" applyFill="1" applyBorder="1"/>
    <xf numFmtId="5" fontId="27" fillId="0" borderId="69" xfId="39" applyNumberFormat="1" applyFont="1" applyFill="1" applyBorder="1" applyAlignment="1">
      <alignment horizontal="center"/>
    </xf>
    <xf numFmtId="5" fontId="27" fillId="0" borderId="11" xfId="39" applyNumberFormat="1" applyFont="1" applyFill="1" applyBorder="1"/>
    <xf numFmtId="0" fontId="1" fillId="0" borderId="11" xfId="39" applyFont="1" applyFill="1" applyBorder="1" applyAlignment="1">
      <alignment horizontal="left"/>
    </xf>
    <xf numFmtId="0" fontId="27" fillId="0" borderId="11" xfId="39" applyFont="1" applyFill="1" applyBorder="1" applyAlignment="1">
      <alignment horizontal="left"/>
    </xf>
    <xf numFmtId="167" fontId="27" fillId="0" borderId="11" xfId="39" applyNumberFormat="1" applyFont="1" applyFill="1" applyBorder="1" applyAlignment="1">
      <alignment horizontal="left"/>
    </xf>
    <xf numFmtId="0" fontId="27" fillId="0" borderId="57" xfId="39" applyFont="1" applyFill="1" applyBorder="1"/>
    <xf numFmtId="0" fontId="27" fillId="0" borderId="28" xfId="39" applyFont="1" applyFill="1" applyBorder="1"/>
    <xf numFmtId="5" fontId="27" fillId="0" borderId="51" xfId="39" applyNumberFormat="1" applyFont="1" applyFill="1" applyBorder="1" applyAlignment="1">
      <alignment horizontal="center"/>
    </xf>
    <xf numFmtId="5" fontId="27" fillId="0" borderId="72" xfId="39" applyNumberFormat="1" applyFont="1" applyFill="1" applyBorder="1"/>
    <xf numFmtId="0" fontId="27" fillId="0" borderId="72" xfId="39" applyFont="1" applyFill="1" applyBorder="1" applyAlignment="1">
      <alignment horizontal="left"/>
    </xf>
    <xf numFmtId="167" fontId="27" fillId="0" borderId="72" xfId="39" applyNumberFormat="1" applyFont="1" applyFill="1" applyBorder="1" applyAlignment="1">
      <alignment horizontal="left"/>
    </xf>
    <xf numFmtId="0" fontId="27" fillId="0" borderId="53" xfId="39" applyFont="1" applyFill="1" applyBorder="1"/>
    <xf numFmtId="5" fontId="27" fillId="25" borderId="81" xfId="39" applyNumberFormat="1" applyFont="1" applyFill="1" applyBorder="1"/>
    <xf numFmtId="5" fontId="27" fillId="25" borderId="82" xfId="39" applyNumberFormat="1" applyFont="1" applyFill="1" applyBorder="1"/>
    <xf numFmtId="0" fontId="27" fillId="25" borderId="82" xfId="39" applyFont="1" applyFill="1" applyBorder="1" applyAlignment="1">
      <alignment horizontal="left"/>
    </xf>
    <xf numFmtId="167" fontId="27" fillId="25" borderId="83" xfId="39" applyNumberFormat="1" applyFont="1" applyFill="1" applyBorder="1" applyAlignment="1">
      <alignment horizontal="left"/>
    </xf>
    <xf numFmtId="0" fontId="27" fillId="25" borderId="84" xfId="39" applyFont="1" applyFill="1" applyBorder="1"/>
    <xf numFmtId="5" fontId="1" fillId="0" borderId="12" xfId="39" applyNumberFormat="1" applyFill="1" applyBorder="1"/>
    <xf numFmtId="0" fontId="1" fillId="0" borderId="12" xfId="39" applyFill="1" applyBorder="1" applyAlignment="1">
      <alignment horizontal="left"/>
    </xf>
    <xf numFmtId="167" fontId="1" fillId="0" borderId="12" xfId="39" applyNumberFormat="1" applyFill="1" applyBorder="1" applyAlignment="1">
      <alignment horizontal="left"/>
    </xf>
    <xf numFmtId="0" fontId="1" fillId="0" borderId="12" xfId="39" applyFill="1" applyBorder="1"/>
    <xf numFmtId="0" fontId="27" fillId="0" borderId="31" xfId="39" applyFont="1" applyFill="1" applyBorder="1" applyAlignment="1">
      <alignment horizontal="left"/>
    </xf>
    <xf numFmtId="5" fontId="27" fillId="0" borderId="31" xfId="39" applyNumberFormat="1" applyFont="1" applyFill="1" applyBorder="1" applyAlignment="1">
      <alignment horizontal="center"/>
    </xf>
    <xf numFmtId="5" fontId="1" fillId="25" borderId="64" xfId="39" applyNumberFormat="1" applyFill="1" applyBorder="1"/>
    <xf numFmtId="0" fontId="1" fillId="25" borderId="82" xfId="39" applyFill="1" applyBorder="1" applyAlignment="1">
      <alignment horizontal="left"/>
    </xf>
    <xf numFmtId="167" fontId="1" fillId="25" borderId="82" xfId="39" applyNumberFormat="1" applyFill="1" applyBorder="1" applyAlignment="1">
      <alignment horizontal="left"/>
    </xf>
    <xf numFmtId="0" fontId="27" fillId="0" borderId="0" xfId="39" applyFont="1" applyFill="1"/>
    <xf numFmtId="0" fontId="1" fillId="0" borderId="0" xfId="39" applyFill="1" applyAlignment="1"/>
    <xf numFmtId="0" fontId="1" fillId="0" borderId="0" xfId="39" applyFill="1" applyBorder="1" applyAlignment="1"/>
    <xf numFmtId="0" fontId="1" fillId="0" borderId="0" xfId="39" applyAlignment="1"/>
    <xf numFmtId="0" fontId="1" fillId="0" borderId="0" xfId="39" applyAlignment="1">
      <alignment wrapText="1"/>
    </xf>
    <xf numFmtId="0" fontId="1" fillId="0" borderId="0" xfId="39" applyFont="1" applyAlignment="1">
      <alignment horizontal="center"/>
    </xf>
    <xf numFmtId="0" fontId="1" fillId="0" borderId="31" xfId="39" applyBorder="1" applyAlignment="1"/>
    <xf numFmtId="0" fontId="1" fillId="0" borderId="0" xfId="39" applyFont="1" applyAlignment="1"/>
    <xf numFmtId="0" fontId="1" fillId="0" borderId="0" xfId="39" applyFont="1" applyAlignment="1">
      <alignment wrapText="1"/>
    </xf>
    <xf numFmtId="0" fontId="24" fillId="0" borderId="0" xfId="39" applyFont="1"/>
    <xf numFmtId="0" fontId="21" fillId="0" borderId="0" xfId="39" applyFont="1"/>
    <xf numFmtId="0" fontId="20" fillId="0" borderId="0" xfId="39" applyFont="1"/>
    <xf numFmtId="0" fontId="1" fillId="0" borderId="0" xfId="39" applyFont="1" applyFill="1"/>
    <xf numFmtId="0" fontId="1" fillId="0" borderId="0" xfId="39" applyFont="1" applyFill="1" applyBorder="1"/>
    <xf numFmtId="5" fontId="1" fillId="0" borderId="0" xfId="39" applyNumberFormat="1" applyFont="1" applyFill="1"/>
    <xf numFmtId="0" fontId="28" fillId="0" borderId="0" xfId="39" applyFont="1"/>
    <xf numFmtId="0" fontId="1" fillId="0" borderId="0" xfId="39" applyFont="1"/>
    <xf numFmtId="0" fontId="27" fillId="0" borderId="0" xfId="39" applyFont="1"/>
    <xf numFmtId="5" fontId="1" fillId="38" borderId="35" xfId="39" applyNumberFormat="1" applyFill="1" applyBorder="1" applyAlignment="1">
      <alignment horizontal="centerContinuous"/>
    </xf>
    <xf numFmtId="5" fontId="1" fillId="38" borderId="19" xfId="39" applyNumberFormat="1" applyFill="1" applyBorder="1" applyAlignment="1">
      <alignment horizontal="centerContinuous"/>
    </xf>
    <xf numFmtId="0" fontId="1" fillId="38" borderId="19" xfId="39" applyFill="1" applyBorder="1" applyAlignment="1">
      <alignment horizontal="centerContinuous"/>
    </xf>
    <xf numFmtId="167" fontId="1" fillId="38" borderId="19" xfId="39" applyNumberFormat="1" applyFill="1" applyBorder="1" applyAlignment="1">
      <alignment horizontal="centerContinuous"/>
    </xf>
    <xf numFmtId="0" fontId="1" fillId="38" borderId="14" xfId="39" applyFill="1" applyBorder="1" applyAlignment="1">
      <alignment horizontal="centerContinuous"/>
    </xf>
    <xf numFmtId="5" fontId="27" fillId="38" borderId="23" xfId="39" applyNumberFormat="1" applyFont="1" applyFill="1" applyBorder="1" applyAlignment="1">
      <alignment horizontal="centerContinuous"/>
    </xf>
    <xf numFmtId="5" fontId="27" fillId="38" borderId="0" xfId="39" applyNumberFormat="1" applyFont="1" applyFill="1" applyBorder="1" applyAlignment="1">
      <alignment horizontal="centerContinuous"/>
    </xf>
    <xf numFmtId="0" fontId="1" fillId="38" borderId="0" xfId="39" applyFont="1" applyFill="1" applyBorder="1" applyAlignment="1">
      <alignment horizontal="centerContinuous"/>
    </xf>
    <xf numFmtId="167" fontId="1" fillId="38" borderId="0" xfId="39" applyNumberFormat="1" applyFont="1" applyFill="1" applyBorder="1" applyAlignment="1">
      <alignment horizontal="centerContinuous"/>
    </xf>
    <xf numFmtId="5" fontId="35" fillId="38" borderId="10" xfId="39" applyNumberFormat="1" applyFont="1" applyFill="1" applyBorder="1" applyAlignment="1">
      <alignment horizontal="centerContinuous"/>
    </xf>
    <xf numFmtId="5" fontId="27" fillId="38" borderId="22" xfId="39" applyNumberFormat="1" applyFont="1" applyFill="1" applyBorder="1" applyAlignment="1">
      <alignment horizontal="centerContinuous"/>
    </xf>
    <xf numFmtId="5" fontId="27" fillId="38" borderId="21" xfId="39" applyNumberFormat="1" applyFont="1" applyFill="1" applyBorder="1" applyAlignment="1">
      <alignment horizontal="centerContinuous"/>
    </xf>
    <xf numFmtId="0" fontId="1" fillId="38" borderId="21" xfId="39" applyFill="1" applyBorder="1" applyAlignment="1">
      <alignment horizontal="centerContinuous"/>
    </xf>
    <xf numFmtId="167" fontId="1" fillId="38" borderId="21" xfId="39" applyNumberFormat="1" applyFill="1" applyBorder="1" applyAlignment="1">
      <alignment horizontal="centerContinuous"/>
    </xf>
    <xf numFmtId="0" fontId="27" fillId="38" borderId="20" xfId="39" applyFont="1" applyFill="1" applyBorder="1" applyAlignment="1">
      <alignment horizontal="centerContinuous"/>
    </xf>
    <xf numFmtId="0" fontId="1" fillId="0" borderId="0" xfId="39" applyBorder="1" applyAlignment="1"/>
    <xf numFmtId="0" fontId="81" fillId="0" borderId="0" xfId="39" applyFont="1" applyFill="1" applyBorder="1" applyAlignment="1"/>
    <xf numFmtId="0" fontId="79" fillId="0" borderId="13" xfId="0" applyFont="1" applyBorder="1" applyAlignment="1">
      <alignment wrapText="1"/>
    </xf>
    <xf numFmtId="0" fontId="67" fillId="0" borderId="0" xfId="0" applyFont="1"/>
    <xf numFmtId="0" fontId="85" fillId="0" borderId="0" xfId="0" applyFont="1" applyFill="1" applyAlignment="1">
      <alignment wrapText="1"/>
    </xf>
    <xf numFmtId="0" fontId="85" fillId="0" borderId="0" xfId="0" applyFont="1"/>
    <xf numFmtId="0" fontId="85" fillId="0" borderId="0" xfId="0" applyFont="1" applyAlignment="1">
      <alignment wrapText="1"/>
    </xf>
    <xf numFmtId="17" fontId="67" fillId="0" borderId="0" xfId="0" applyNumberFormat="1" applyFont="1"/>
    <xf numFmtId="0" fontId="67" fillId="0" borderId="0" xfId="0" applyFont="1" applyAlignment="1">
      <alignment wrapText="1"/>
    </xf>
    <xf numFmtId="14" fontId="67" fillId="0" borderId="0" xfId="0" applyNumberFormat="1" applyFont="1"/>
    <xf numFmtId="0" fontId="87" fillId="0" borderId="0" xfId="45" applyFont="1" applyAlignment="1">
      <alignment wrapText="1"/>
    </xf>
    <xf numFmtId="0" fontId="88" fillId="0" borderId="0" xfId="45" applyFont="1" applyAlignment="1">
      <alignment wrapText="1"/>
    </xf>
    <xf numFmtId="17" fontId="85" fillId="0" borderId="0" xfId="0" applyNumberFormat="1" applyFont="1"/>
    <xf numFmtId="0" fontId="0" fillId="46" borderId="0" xfId="0" applyFill="1"/>
    <xf numFmtId="167" fontId="79" fillId="0" borderId="10" xfId="0" applyNumberFormat="1" applyFont="1" applyBorder="1" applyAlignment="1">
      <alignment horizontal="left"/>
    </xf>
    <xf numFmtId="0" fontId="79" fillId="0" borderId="23" xfId="0" applyFont="1" applyBorder="1" applyAlignment="1">
      <alignment horizontal="center"/>
    </xf>
    <xf numFmtId="15" fontId="79" fillId="0" borderId="23" xfId="0" applyNumberFormat="1" applyFont="1" applyBorder="1" applyAlignment="1">
      <alignment horizontal="center"/>
    </xf>
    <xf numFmtId="175" fontId="79" fillId="0" borderId="0" xfId="0" applyNumberFormat="1" applyFont="1" applyBorder="1"/>
    <xf numFmtId="15" fontId="79" fillId="0" borderId="10" xfId="0" applyNumberFormat="1" applyFont="1" applyBorder="1"/>
    <xf numFmtId="5" fontId="1" fillId="37" borderId="21" xfId="0" applyNumberFormat="1" applyFont="1" applyFill="1" applyBorder="1" applyAlignment="1">
      <alignment horizontal="centerContinuous"/>
    </xf>
    <xf numFmtId="5" fontId="1" fillId="37" borderId="0" xfId="0" applyNumberFormat="1" applyFont="1" applyFill="1" applyBorder="1" applyAlignment="1">
      <alignment horizontal="centerContinuous"/>
    </xf>
    <xf numFmtId="5" fontId="1" fillId="37" borderId="19" xfId="0" applyNumberFormat="1" applyFont="1" applyFill="1" applyBorder="1" applyAlignment="1">
      <alignment horizontal="centerContinuous"/>
    </xf>
    <xf numFmtId="0" fontId="0" fillId="0" borderId="0" xfId="0" applyProtection="1">
      <protection locked="0"/>
    </xf>
    <xf numFmtId="0" fontId="0" fillId="0" borderId="10" xfId="0" applyBorder="1" applyProtection="1">
      <protection locked="0"/>
    </xf>
    <xf numFmtId="0" fontId="0" fillId="0" borderId="0" xfId="0" applyBorder="1" applyProtection="1">
      <protection locked="0"/>
    </xf>
    <xf numFmtId="0" fontId="0" fillId="0" borderId="23" xfId="0" applyFill="1" applyBorder="1" applyProtection="1">
      <protection locked="0"/>
    </xf>
    <xf numFmtId="0" fontId="27" fillId="0" borderId="10" xfId="0" applyFont="1" applyBorder="1" applyProtection="1">
      <protection locked="0"/>
    </xf>
    <xf numFmtId="0" fontId="0" fillId="0" borderId="22" xfId="0" applyBorder="1" applyProtection="1">
      <protection locked="0"/>
    </xf>
    <xf numFmtId="167" fontId="47" fillId="0" borderId="23" xfId="0" applyNumberFormat="1" applyFont="1" applyBorder="1" applyAlignment="1" applyProtection="1">
      <alignment horizontal="center"/>
      <protection locked="0"/>
    </xf>
    <xf numFmtId="0" fontId="0" fillId="0" borderId="0" xfId="0" applyFill="1" applyBorder="1" applyProtection="1">
      <protection locked="0"/>
    </xf>
    <xf numFmtId="15" fontId="47" fillId="0" borderId="23" xfId="0" applyNumberFormat="1" applyFont="1" applyBorder="1" applyAlignment="1" applyProtection="1">
      <alignment horizontal="center"/>
      <protection locked="0"/>
    </xf>
    <xf numFmtId="0" fontId="0" fillId="0" borderId="23" xfId="0" applyFill="1" applyBorder="1" applyAlignment="1" applyProtection="1">
      <alignment horizontal="center"/>
      <protection locked="0"/>
    </xf>
    <xf numFmtId="167" fontId="0" fillId="0" borderId="0" xfId="0" applyNumberFormat="1" applyBorder="1" applyProtection="1">
      <protection locked="0"/>
    </xf>
    <xf numFmtId="0" fontId="27" fillId="0" borderId="24" xfId="0" applyFont="1" applyFill="1" applyBorder="1" applyAlignment="1" applyProtection="1">
      <alignment horizontal="center"/>
      <protection locked="0"/>
    </xf>
    <xf numFmtId="0" fontId="27" fillId="0" borderId="45" xfId="0" applyFont="1" applyFill="1" applyBorder="1" applyAlignment="1" applyProtection="1">
      <alignment horizontal="center"/>
      <protection locked="0"/>
    </xf>
    <xf numFmtId="0" fontId="27" fillId="0" borderId="25" xfId="0" applyFont="1" applyFill="1" applyBorder="1" applyAlignment="1" applyProtection="1">
      <alignment horizontal="center"/>
      <protection locked="0"/>
    </xf>
    <xf numFmtId="0" fontId="27" fillId="0" borderId="24" xfId="0" applyFont="1" applyBorder="1" applyAlignment="1" applyProtection="1">
      <alignment horizontal="center"/>
      <protection locked="0"/>
    </xf>
    <xf numFmtId="171" fontId="27" fillId="0" borderId="25" xfId="0" applyNumberFormat="1" applyFont="1" applyBorder="1" applyAlignment="1" applyProtection="1">
      <alignment horizontal="center"/>
      <protection locked="0"/>
    </xf>
    <xf numFmtId="0" fontId="0" fillId="0" borderId="23" xfId="0" applyBorder="1" applyProtection="1">
      <protection locked="0"/>
    </xf>
    <xf numFmtId="0" fontId="34" fillId="0" borderId="10" xfId="0" applyFont="1" applyBorder="1" applyProtection="1">
      <protection locked="0"/>
    </xf>
    <xf numFmtId="0" fontId="28" fillId="0" borderId="23"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167" fontId="47" fillId="0" borderId="10" xfId="0" applyNumberFormat="1" applyFont="1" applyBorder="1" applyAlignment="1" applyProtection="1">
      <alignment horizontal="left"/>
      <protection locked="0"/>
    </xf>
    <xf numFmtId="0" fontId="47" fillId="46" borderId="23" xfId="0" applyFont="1" applyFill="1" applyBorder="1" applyAlignment="1" applyProtection="1">
      <alignment horizontal="center"/>
      <protection locked="0"/>
    </xf>
    <xf numFmtId="175" fontId="47" fillId="0" borderId="0" xfId="0" applyNumberFormat="1" applyFont="1" applyBorder="1" applyProtection="1">
      <protection locked="0"/>
    </xf>
    <xf numFmtId="0" fontId="51" fillId="0" borderId="23" xfId="0" applyFont="1" applyBorder="1" applyAlignment="1" applyProtection="1">
      <alignment horizontal="center"/>
      <protection locked="0"/>
    </xf>
    <xf numFmtId="172" fontId="1" fillId="0" borderId="10" xfId="0" applyNumberFormat="1" applyFont="1" applyBorder="1" applyAlignment="1" applyProtection="1">
      <alignment horizontal="left"/>
      <protection locked="0"/>
    </xf>
    <xf numFmtId="15" fontId="0" fillId="0" borderId="10" xfId="0" applyNumberFormat="1" applyBorder="1" applyProtection="1">
      <protection locked="0"/>
    </xf>
    <xf numFmtId="175" fontId="0" fillId="0" borderId="0" xfId="0" applyNumberFormat="1" applyBorder="1" applyProtection="1">
      <protection locked="0"/>
    </xf>
    <xf numFmtId="175" fontId="0" fillId="0" borderId="45" xfId="0" applyNumberFormat="1" applyBorder="1" applyProtection="1">
      <protection locked="0"/>
    </xf>
    <xf numFmtId="0" fontId="0" fillId="0" borderId="14" xfId="0" applyBorder="1" applyProtection="1">
      <protection locked="0"/>
    </xf>
    <xf numFmtId="0" fontId="0" fillId="0" borderId="19" xfId="0" applyBorder="1" applyProtection="1">
      <protection locked="0"/>
    </xf>
    <xf numFmtId="0" fontId="0" fillId="0" borderId="35" xfId="0" applyFill="1" applyBorder="1" applyProtection="1">
      <protection locked="0"/>
    </xf>
    <xf numFmtId="0" fontId="0" fillId="0" borderId="35" xfId="0" applyBorder="1" applyProtection="1">
      <protection locked="0"/>
    </xf>
    <xf numFmtId="0" fontId="32" fillId="29" borderId="47" xfId="0" applyFont="1" applyFill="1" applyBorder="1" applyProtection="1">
      <protection locked="0"/>
    </xf>
    <xf numFmtId="0" fontId="32" fillId="29" borderId="46" xfId="0" applyFont="1" applyFill="1" applyBorder="1" applyProtection="1">
      <protection locked="0"/>
    </xf>
    <xf numFmtId="0" fontId="32" fillId="29" borderId="15" xfId="0" applyFont="1" applyFill="1" applyBorder="1" applyAlignment="1" applyProtection="1">
      <alignment horizontal="center"/>
      <protection locked="0"/>
    </xf>
    <xf numFmtId="0" fontId="32" fillId="0" borderId="0" xfId="0" applyFont="1" applyFill="1" applyBorder="1" applyAlignment="1" applyProtection="1">
      <alignment horizontal="center"/>
      <protection locked="0"/>
    </xf>
    <xf numFmtId="0" fontId="45" fillId="29" borderId="47" xfId="0" applyFont="1" applyFill="1" applyBorder="1" applyProtection="1">
      <protection locked="0"/>
    </xf>
    <xf numFmtId="0" fontId="45" fillId="29" borderId="15" xfId="0" applyFont="1" applyFill="1" applyBorder="1" applyProtection="1">
      <protection locked="0"/>
    </xf>
    <xf numFmtId="0" fontId="32" fillId="29" borderId="52" xfId="0" applyFont="1" applyFill="1" applyBorder="1" applyAlignment="1" applyProtection="1">
      <alignment horizontal="center"/>
      <protection locked="0"/>
    </xf>
    <xf numFmtId="0" fontId="27" fillId="0" borderId="68" xfId="0" applyFont="1" applyBorder="1" applyAlignment="1" applyProtection="1">
      <alignment horizontal="center"/>
      <protection locked="0"/>
    </xf>
    <xf numFmtId="0" fontId="27" fillId="0" borderId="34" xfId="0" applyFont="1" applyBorder="1" applyAlignment="1" applyProtection="1">
      <alignment horizontal="center"/>
      <protection locked="0"/>
    </xf>
    <xf numFmtId="0" fontId="27" fillId="0" borderId="54" xfId="0" applyFont="1" applyBorder="1" applyAlignment="1" applyProtection="1">
      <alignment horizontal="center"/>
      <protection locked="0"/>
    </xf>
    <xf numFmtId="0" fontId="27" fillId="0" borderId="52" xfId="0" applyFont="1" applyBorder="1" applyAlignment="1" applyProtection="1">
      <alignment horizontal="center"/>
      <protection locked="0"/>
    </xf>
    <xf numFmtId="0" fontId="27" fillId="0" borderId="15" xfId="0" applyFont="1" applyBorder="1" applyAlignment="1" applyProtection="1">
      <alignment horizontal="center"/>
      <protection locked="0"/>
    </xf>
    <xf numFmtId="0" fontId="27" fillId="0" borderId="54" xfId="0" applyFont="1" applyFill="1" applyBorder="1" applyAlignment="1" applyProtection="1">
      <alignment horizontal="center"/>
      <protection locked="0"/>
    </xf>
    <xf numFmtId="0" fontId="27" fillId="0" borderId="55" xfId="0" applyFont="1" applyBorder="1" applyAlignment="1" applyProtection="1">
      <alignment horizontal="center"/>
      <protection locked="0"/>
    </xf>
    <xf numFmtId="0" fontId="27" fillId="0" borderId="67" xfId="0" applyFont="1" applyBorder="1" applyAlignment="1" applyProtection="1">
      <alignment horizontal="center"/>
      <protection locked="0"/>
    </xf>
    <xf numFmtId="0" fontId="27" fillId="0" borderId="55" xfId="0" applyFont="1" applyFill="1" applyBorder="1" applyAlignment="1" applyProtection="1">
      <alignment horizontal="center"/>
      <protection locked="0"/>
    </xf>
    <xf numFmtId="175" fontId="27" fillId="0" borderId="34" xfId="0" applyNumberFormat="1" applyFont="1" applyBorder="1" applyAlignment="1" applyProtection="1">
      <alignment horizontal="center"/>
      <protection locked="0"/>
    </xf>
    <xf numFmtId="0" fontId="27" fillId="46" borderId="55" xfId="0" applyFont="1" applyFill="1" applyBorder="1" applyAlignment="1" applyProtection="1">
      <alignment horizontal="center"/>
      <protection locked="0"/>
    </xf>
    <xf numFmtId="0" fontId="27" fillId="0" borderId="57" xfId="0" applyFont="1" applyBorder="1" applyAlignment="1" applyProtection="1">
      <alignment horizontal="center"/>
      <protection locked="0"/>
    </xf>
    <xf numFmtId="0" fontId="27" fillId="0" borderId="11" xfId="0" applyFont="1" applyBorder="1" applyAlignment="1" applyProtection="1">
      <alignment horizontal="center"/>
      <protection locked="0"/>
    </xf>
    <xf numFmtId="175" fontId="27" fillId="0" borderId="43" xfId="0" applyNumberFormat="1" applyFont="1" applyBorder="1" applyAlignment="1" applyProtection="1">
      <alignment horizontal="center"/>
      <protection locked="0"/>
    </xf>
    <xf numFmtId="0" fontId="27" fillId="0" borderId="39" xfId="0" applyFont="1" applyBorder="1" applyAlignment="1" applyProtection="1">
      <alignment horizontal="center"/>
      <protection locked="0"/>
    </xf>
    <xf numFmtId="0" fontId="46" fillId="0" borderId="69" xfId="0" applyFont="1" applyBorder="1" applyAlignment="1" applyProtection="1">
      <alignment horizontal="center"/>
      <protection locked="0"/>
    </xf>
    <xf numFmtId="0" fontId="27" fillId="0" borderId="56" xfId="0" applyFont="1" applyBorder="1" applyAlignment="1" applyProtection="1">
      <alignment horizontal="center"/>
      <protection locked="0"/>
    </xf>
    <xf numFmtId="0" fontId="27" fillId="0" borderId="16" xfId="0" applyFont="1" applyBorder="1" applyAlignment="1" applyProtection="1">
      <alignment horizontal="center"/>
      <protection locked="0"/>
    </xf>
    <xf numFmtId="0" fontId="46" fillId="0" borderId="56" xfId="0" applyFont="1" applyBorder="1" applyAlignment="1" applyProtection="1">
      <alignment horizontal="center"/>
      <protection locked="0"/>
    </xf>
    <xf numFmtId="0" fontId="0" fillId="0" borderId="13" xfId="0" applyBorder="1" applyProtection="1">
      <protection locked="0"/>
    </xf>
    <xf numFmtId="0" fontId="0" fillId="0" borderId="52" xfId="0" applyBorder="1" applyProtection="1">
      <protection locked="0"/>
    </xf>
    <xf numFmtId="0" fontId="0" fillId="0" borderId="70" xfId="0" applyBorder="1" applyAlignment="1" applyProtection="1">
      <alignment horizontal="center"/>
      <protection locked="0"/>
    </xf>
    <xf numFmtId="0" fontId="0" fillId="0" borderId="0" xfId="0" applyFill="1" applyBorder="1" applyAlignment="1" applyProtection="1">
      <alignment horizontal="center"/>
      <protection locked="0"/>
    </xf>
    <xf numFmtId="0" fontId="0" fillId="0" borderId="68" xfId="0" applyBorder="1" applyProtection="1">
      <protection locked="0"/>
    </xf>
    <xf numFmtId="0" fontId="0" fillId="0" borderId="54" xfId="0" applyBorder="1" applyProtection="1">
      <protection locked="0"/>
    </xf>
    <xf numFmtId="0" fontId="58" fillId="0" borderId="13" xfId="0" applyFont="1" applyBorder="1" applyProtection="1">
      <protection locked="0"/>
    </xf>
    <xf numFmtId="0" fontId="58" fillId="0" borderId="10" xfId="0" applyFont="1" applyBorder="1" applyProtection="1">
      <protection locked="0"/>
    </xf>
    <xf numFmtId="0" fontId="58" fillId="0" borderId="55" xfId="0" applyFont="1" applyBorder="1" applyProtection="1">
      <protection locked="0"/>
    </xf>
    <xf numFmtId="0" fontId="58" fillId="0" borderId="49" xfId="0" applyFont="1" applyBorder="1" applyAlignment="1" applyProtection="1">
      <alignment horizontal="center"/>
      <protection locked="0"/>
    </xf>
    <xf numFmtId="0" fontId="58" fillId="0" borderId="0" xfId="0" applyFont="1" applyFill="1" applyBorder="1" applyAlignment="1" applyProtection="1">
      <alignment horizontal="center"/>
      <protection locked="0"/>
    </xf>
    <xf numFmtId="0" fontId="58" fillId="0" borderId="66" xfId="0" applyFont="1" applyBorder="1" applyProtection="1">
      <protection locked="0"/>
    </xf>
    <xf numFmtId="14" fontId="46" fillId="0" borderId="13" xfId="0" applyNumberFormat="1" applyFont="1" applyFill="1" applyBorder="1" applyAlignment="1" applyProtection="1">
      <alignment horizontal="left"/>
      <protection locked="0"/>
    </xf>
    <xf numFmtId="174" fontId="58" fillId="0" borderId="13" xfId="0" applyNumberFormat="1" applyFont="1" applyBorder="1" applyAlignment="1" applyProtection="1">
      <alignment horizontal="center"/>
      <protection locked="0"/>
    </xf>
    <xf numFmtId="173" fontId="58" fillId="0" borderId="13" xfId="0" applyNumberFormat="1" applyFont="1" applyBorder="1" applyAlignment="1" applyProtection="1">
      <alignment horizontal="center"/>
      <protection locked="0"/>
    </xf>
    <xf numFmtId="173" fontId="58" fillId="0" borderId="10" xfId="0" applyNumberFormat="1" applyFont="1" applyBorder="1" applyAlignment="1" applyProtection="1">
      <alignment horizontal="center"/>
      <protection locked="0"/>
    </xf>
    <xf numFmtId="173" fontId="58" fillId="0" borderId="55" xfId="0" applyNumberFormat="1" applyFont="1" applyBorder="1" applyAlignment="1" applyProtection="1">
      <alignment horizontal="center"/>
      <protection locked="0"/>
    </xf>
    <xf numFmtId="173" fontId="58" fillId="0" borderId="49" xfId="0" applyNumberFormat="1" applyFont="1" applyBorder="1" applyAlignment="1" applyProtection="1">
      <alignment horizontal="center"/>
      <protection locked="0"/>
    </xf>
    <xf numFmtId="173" fontId="58" fillId="0" borderId="0" xfId="0" applyNumberFormat="1" applyFont="1" applyFill="1" applyBorder="1" applyAlignment="1" applyProtection="1">
      <alignment horizontal="center"/>
      <protection locked="0"/>
    </xf>
    <xf numFmtId="173" fontId="58" fillId="0" borderId="66" xfId="0" applyNumberFormat="1" applyFont="1" applyBorder="1" applyAlignment="1" applyProtection="1">
      <alignment horizontal="center"/>
      <protection locked="0"/>
    </xf>
    <xf numFmtId="173" fontId="0" fillId="0" borderId="54" xfId="0" applyNumberFormat="1" applyBorder="1" applyProtection="1">
      <protection locked="0"/>
    </xf>
    <xf numFmtId="14" fontId="0" fillId="0" borderId="13" xfId="0" applyNumberFormat="1" applyFill="1" applyBorder="1" applyAlignment="1" applyProtection="1">
      <alignment horizontal="left"/>
      <protection locked="0"/>
    </xf>
    <xf numFmtId="174" fontId="0" fillId="0" borderId="13" xfId="0" applyNumberFormat="1" applyBorder="1" applyAlignment="1" applyProtection="1">
      <alignment horizontal="center"/>
      <protection locked="0"/>
    </xf>
    <xf numFmtId="173" fontId="0" fillId="0" borderId="13" xfId="0" applyNumberFormat="1" applyBorder="1" applyAlignment="1" applyProtection="1">
      <alignment horizontal="center"/>
      <protection locked="0"/>
    </xf>
    <xf numFmtId="173" fontId="0" fillId="0" borderId="10" xfId="0" applyNumberFormat="1" applyBorder="1" applyAlignment="1" applyProtection="1">
      <alignment horizontal="center"/>
      <protection locked="0"/>
    </xf>
    <xf numFmtId="173" fontId="0" fillId="0" borderId="55" xfId="0" applyNumberFormat="1" applyBorder="1" applyAlignment="1" applyProtection="1">
      <alignment horizontal="center"/>
      <protection locked="0"/>
    </xf>
    <xf numFmtId="173" fontId="0" fillId="0" borderId="49" xfId="0" applyNumberFormat="1" applyBorder="1" applyAlignment="1" applyProtection="1">
      <alignment horizontal="center"/>
      <protection locked="0"/>
    </xf>
    <xf numFmtId="173" fontId="0" fillId="0" borderId="0" xfId="0" applyNumberFormat="1" applyFill="1" applyBorder="1" applyAlignment="1" applyProtection="1">
      <alignment horizontal="center"/>
      <protection locked="0"/>
    </xf>
    <xf numFmtId="173" fontId="0" fillId="0" borderId="66" xfId="0" applyNumberFormat="1" applyBorder="1" applyAlignment="1" applyProtection="1">
      <alignment horizontal="center"/>
      <protection locked="0"/>
    </xf>
    <xf numFmtId="0" fontId="0" fillId="0" borderId="11" xfId="0" applyBorder="1" applyProtection="1">
      <protection locked="0"/>
    </xf>
    <xf numFmtId="170" fontId="0" fillId="0" borderId="11" xfId="0" applyNumberFormat="1" applyBorder="1" applyProtection="1">
      <protection locked="0"/>
    </xf>
    <xf numFmtId="173" fontId="0" fillId="0" borderId="11" xfId="0" applyNumberFormat="1" applyBorder="1" applyAlignment="1" applyProtection="1">
      <alignment horizontal="center"/>
      <protection locked="0"/>
    </xf>
    <xf numFmtId="173" fontId="0" fillId="0" borderId="41" xfId="0" applyNumberFormat="1" applyBorder="1" applyAlignment="1" applyProtection="1">
      <alignment horizontal="center"/>
      <protection locked="0"/>
    </xf>
    <xf numFmtId="173" fontId="0" fillId="0" borderId="56" xfId="0" applyNumberFormat="1" applyBorder="1" applyAlignment="1" applyProtection="1">
      <alignment horizontal="center"/>
      <protection locked="0"/>
    </xf>
    <xf numFmtId="173" fontId="0" fillId="0" borderId="50" xfId="0" applyNumberFormat="1" applyBorder="1" applyAlignment="1" applyProtection="1">
      <alignment horizontal="center"/>
      <protection locked="0"/>
    </xf>
    <xf numFmtId="173" fontId="0" fillId="0" borderId="57" xfId="0" applyNumberFormat="1" applyBorder="1" applyAlignment="1" applyProtection="1">
      <alignment horizontal="center"/>
      <protection locked="0"/>
    </xf>
    <xf numFmtId="0" fontId="0" fillId="0" borderId="69" xfId="0" applyBorder="1" applyProtection="1">
      <protection locked="0"/>
    </xf>
    <xf numFmtId="0" fontId="0" fillId="0" borderId="46" xfId="0" applyBorder="1" applyProtection="1">
      <protection locked="0"/>
    </xf>
    <xf numFmtId="170" fontId="0" fillId="0" borderId="46" xfId="0" applyNumberFormat="1" applyBorder="1" applyProtection="1">
      <protection locked="0"/>
    </xf>
    <xf numFmtId="173" fontId="0" fillId="0" borderId="51" xfId="0" applyNumberFormat="1" applyBorder="1" applyAlignment="1" applyProtection="1">
      <alignment horizontal="center"/>
      <protection locked="0"/>
    </xf>
    <xf numFmtId="173" fontId="0" fillId="27" borderId="52" xfId="0" applyNumberFormat="1" applyFill="1" applyBorder="1" applyAlignment="1" applyProtection="1">
      <alignment horizontal="center"/>
      <protection locked="0"/>
    </xf>
    <xf numFmtId="173" fontId="0" fillId="25" borderId="53" xfId="0" applyNumberFormat="1" applyFill="1" applyBorder="1" applyAlignment="1" applyProtection="1">
      <alignment horizontal="center"/>
      <protection locked="0"/>
    </xf>
    <xf numFmtId="173" fontId="0" fillId="0" borderId="0" xfId="0" applyNumberFormat="1" applyProtection="1">
      <protection locked="0"/>
    </xf>
    <xf numFmtId="173" fontId="0" fillId="28" borderId="55" xfId="0" applyNumberFormat="1" applyFill="1" applyBorder="1" applyAlignment="1" applyProtection="1">
      <alignment horizontal="center"/>
      <protection locked="0"/>
    </xf>
    <xf numFmtId="0" fontId="30" fillId="0" borderId="0" xfId="0" applyFont="1" applyFill="1" applyBorder="1" applyProtection="1">
      <protection locked="0"/>
    </xf>
    <xf numFmtId="173" fontId="46" fillId="0" borderId="13" xfId="0" applyNumberFormat="1" applyFont="1" applyBorder="1" applyAlignment="1" applyProtection="1">
      <alignment horizontal="center"/>
      <protection locked="0"/>
    </xf>
    <xf numFmtId="173" fontId="46" fillId="0" borderId="54" xfId="0" applyNumberFormat="1" applyFont="1" applyBorder="1" applyProtection="1">
      <protection locked="0"/>
    </xf>
    <xf numFmtId="173" fontId="46" fillId="27" borderId="55" xfId="0" applyNumberFormat="1" applyFont="1" applyFill="1" applyBorder="1" applyAlignment="1" applyProtection="1">
      <alignment horizontal="center"/>
      <protection locked="0"/>
    </xf>
    <xf numFmtId="173" fontId="46" fillId="25" borderId="68" xfId="0" applyNumberFormat="1" applyFont="1" applyFill="1" applyBorder="1" applyAlignment="1" applyProtection="1">
      <alignment horizontal="center"/>
      <protection locked="0"/>
    </xf>
    <xf numFmtId="173" fontId="46" fillId="0" borderId="0" xfId="0" applyNumberFormat="1" applyFont="1" applyFill="1" applyBorder="1" applyAlignment="1" applyProtection="1">
      <alignment horizontal="center"/>
      <protection locked="0"/>
    </xf>
    <xf numFmtId="173" fontId="46" fillId="0" borderId="0" xfId="0" applyNumberFormat="1" applyFont="1" applyProtection="1">
      <protection locked="0"/>
    </xf>
    <xf numFmtId="0" fontId="46" fillId="0" borderId="0" xfId="0" applyFont="1" applyProtection="1">
      <protection locked="0"/>
    </xf>
    <xf numFmtId="173" fontId="46" fillId="28" borderId="55" xfId="0" applyNumberFormat="1" applyFont="1" applyFill="1" applyBorder="1" applyAlignment="1" applyProtection="1">
      <alignment horizontal="center"/>
      <protection locked="0"/>
    </xf>
    <xf numFmtId="170" fontId="0" fillId="0" borderId="0" xfId="0" applyNumberFormat="1" applyBorder="1" applyProtection="1">
      <protection locked="0"/>
    </xf>
    <xf numFmtId="171" fontId="0" fillId="0" borderId="29" xfId="0" applyNumberFormat="1" applyBorder="1" applyAlignment="1" applyProtection="1">
      <alignment horizontal="center"/>
      <protection locked="0"/>
    </xf>
    <xf numFmtId="173" fontId="0" fillId="0" borderId="54" xfId="0" applyNumberFormat="1" applyBorder="1" applyAlignment="1" applyProtection="1">
      <alignment horizontal="center"/>
      <protection locked="0"/>
    </xf>
    <xf numFmtId="173" fontId="0" fillId="27" borderId="56" xfId="0" applyNumberFormat="1" applyFill="1" applyBorder="1" applyAlignment="1" applyProtection="1">
      <alignment horizontal="center"/>
      <protection locked="0"/>
    </xf>
    <xf numFmtId="173" fontId="0" fillId="25" borderId="57" xfId="0" applyNumberFormat="1" applyFill="1" applyBorder="1" applyAlignment="1" applyProtection="1">
      <alignment horizontal="center"/>
      <protection locked="0"/>
    </xf>
    <xf numFmtId="173" fontId="0" fillId="28" borderId="56" xfId="0" applyNumberFormat="1" applyFill="1" applyBorder="1" applyAlignment="1" applyProtection="1">
      <alignment horizontal="center"/>
      <protection locked="0"/>
    </xf>
    <xf numFmtId="171" fontId="0" fillId="0" borderId="0" xfId="0" applyNumberFormat="1" applyBorder="1" applyAlignment="1" applyProtection="1">
      <alignment horizontal="center"/>
      <protection locked="0"/>
    </xf>
    <xf numFmtId="171" fontId="0" fillId="0" borderId="0" xfId="0" applyNumberFormat="1" applyProtection="1">
      <protection locked="0"/>
    </xf>
    <xf numFmtId="171" fontId="0" fillId="0" borderId="0" xfId="0" applyNumberFormat="1" applyFill="1" applyBorder="1" applyProtection="1">
      <protection locked="0"/>
    </xf>
    <xf numFmtId="0" fontId="30" fillId="27" borderId="47" xfId="0" applyFont="1" applyFill="1" applyBorder="1" applyProtection="1">
      <protection locked="0"/>
    </xf>
    <xf numFmtId="170" fontId="0" fillId="27" borderId="46" xfId="0" applyNumberFormat="1" applyFill="1" applyBorder="1" applyProtection="1">
      <protection locked="0"/>
    </xf>
    <xf numFmtId="171" fontId="0" fillId="27" borderId="46" xfId="0" applyNumberFormat="1" applyFill="1" applyBorder="1" applyProtection="1">
      <protection locked="0"/>
    </xf>
    <xf numFmtId="0" fontId="0" fillId="27" borderId="46" xfId="0" applyFill="1" applyBorder="1" applyProtection="1">
      <protection locked="0"/>
    </xf>
    <xf numFmtId="173" fontId="46" fillId="27" borderId="15" xfId="0" applyNumberFormat="1" applyFont="1" applyFill="1" applyBorder="1" applyAlignment="1" applyProtection="1">
      <alignment horizontal="center"/>
      <protection locked="0"/>
    </xf>
    <xf numFmtId="0" fontId="30" fillId="27" borderId="48" xfId="0" applyFont="1" applyFill="1" applyBorder="1" applyProtection="1">
      <protection locked="0"/>
    </xf>
    <xf numFmtId="170" fontId="0" fillId="27" borderId="38" xfId="0" applyNumberFormat="1" applyFill="1" applyBorder="1" applyProtection="1">
      <protection locked="0"/>
    </xf>
    <xf numFmtId="171" fontId="0" fillId="27" borderId="38" xfId="0" applyNumberFormat="1" applyFill="1" applyBorder="1" applyProtection="1">
      <protection locked="0"/>
    </xf>
    <xf numFmtId="171" fontId="0" fillId="27" borderId="38" xfId="0" applyNumberFormat="1" applyFill="1" applyBorder="1" applyAlignment="1" applyProtection="1">
      <alignment horizontal="center"/>
      <protection locked="0"/>
    </xf>
    <xf numFmtId="173" fontId="0" fillId="27" borderId="16" xfId="0" applyNumberFormat="1" applyFill="1" applyBorder="1" applyAlignment="1" applyProtection="1">
      <alignment horizontal="center"/>
      <protection locked="0"/>
    </xf>
    <xf numFmtId="170" fontId="0" fillId="0" borderId="0" xfId="0" applyNumberFormat="1" applyFill="1" applyBorder="1" applyProtection="1">
      <protection locked="0"/>
    </xf>
    <xf numFmtId="171" fontId="0" fillId="0" borderId="0" xfId="0" applyNumberFormat="1" applyFill="1" applyBorder="1" applyAlignment="1" applyProtection="1">
      <alignment horizontal="center"/>
      <protection locked="0"/>
    </xf>
    <xf numFmtId="173" fontId="0" fillId="0" borderId="0" xfId="0" applyNumberFormat="1" applyFill="1" applyBorder="1" applyProtection="1">
      <protection locked="0"/>
    </xf>
    <xf numFmtId="170" fontId="30" fillId="25" borderId="47" xfId="0" applyNumberFormat="1" applyFont="1" applyFill="1" applyBorder="1" applyProtection="1">
      <protection locked="0"/>
    </xf>
    <xf numFmtId="171" fontId="0" fillId="25" borderId="46" xfId="0" applyNumberFormat="1" applyFill="1" applyBorder="1" applyProtection="1">
      <protection locked="0"/>
    </xf>
    <xf numFmtId="173" fontId="0" fillId="25" borderId="46" xfId="0" applyNumberFormat="1" applyFill="1" applyBorder="1" applyProtection="1">
      <protection locked="0"/>
    </xf>
    <xf numFmtId="173" fontId="46" fillId="25" borderId="15" xfId="0" applyNumberFormat="1" applyFont="1" applyFill="1" applyBorder="1" applyAlignment="1" applyProtection="1">
      <alignment horizontal="center"/>
      <protection locked="0"/>
    </xf>
    <xf numFmtId="170" fontId="30" fillId="25" borderId="48" xfId="0" applyNumberFormat="1" applyFont="1" applyFill="1" applyBorder="1" applyProtection="1">
      <protection locked="0"/>
    </xf>
    <xf numFmtId="171" fontId="0" fillId="25" borderId="38" xfId="0" applyNumberFormat="1" applyFill="1" applyBorder="1" applyProtection="1">
      <protection locked="0"/>
    </xf>
    <xf numFmtId="173" fontId="0" fillId="25" borderId="38" xfId="0" applyNumberFormat="1" applyFill="1" applyBorder="1" applyProtection="1">
      <protection locked="0"/>
    </xf>
    <xf numFmtId="173" fontId="0" fillId="25" borderId="16" xfId="0" applyNumberFormat="1" applyFill="1" applyBorder="1" applyAlignment="1" applyProtection="1">
      <alignment horizontal="center"/>
      <protection locked="0"/>
    </xf>
    <xf numFmtId="170" fontId="30" fillId="28" borderId="47" xfId="0" applyNumberFormat="1" applyFont="1" applyFill="1" applyBorder="1" applyProtection="1">
      <protection locked="0"/>
    </xf>
    <xf numFmtId="171" fontId="0" fillId="28" borderId="46" xfId="0" applyNumberFormat="1" applyFill="1" applyBorder="1" applyProtection="1">
      <protection locked="0"/>
    </xf>
    <xf numFmtId="173" fontId="0" fillId="28" borderId="15" xfId="0" applyNumberFormat="1" applyFill="1" applyBorder="1" applyAlignment="1" applyProtection="1">
      <alignment horizontal="center"/>
      <protection locked="0"/>
    </xf>
    <xf numFmtId="170" fontId="30" fillId="28" borderId="48" xfId="0" applyNumberFormat="1" applyFont="1" applyFill="1" applyBorder="1" applyProtection="1">
      <protection locked="0"/>
    </xf>
    <xf numFmtId="171" fontId="0" fillId="28" borderId="38" xfId="0" applyNumberFormat="1" applyFill="1" applyBorder="1" applyProtection="1">
      <protection locked="0"/>
    </xf>
    <xf numFmtId="173" fontId="0" fillId="28" borderId="16" xfId="0" applyNumberFormat="1" applyFill="1" applyBorder="1" applyAlignment="1" applyProtection="1">
      <alignment horizontal="center"/>
      <protection locked="0"/>
    </xf>
    <xf numFmtId="0" fontId="32" fillId="29" borderId="10" xfId="0" applyFont="1" applyFill="1" applyBorder="1" applyProtection="1">
      <protection locked="0"/>
    </xf>
    <xf numFmtId="0" fontId="32" fillId="29" borderId="0" xfId="0" applyFont="1" applyFill="1" applyBorder="1" applyProtection="1">
      <protection locked="0"/>
    </xf>
    <xf numFmtId="0" fontId="32" fillId="29" borderId="0" xfId="0" applyFont="1" applyFill="1" applyBorder="1" applyAlignment="1" applyProtection="1">
      <alignment horizontal="center"/>
      <protection locked="0"/>
    </xf>
    <xf numFmtId="0" fontId="45" fillId="29" borderId="13" xfId="0" applyFont="1" applyFill="1" applyBorder="1" applyProtection="1">
      <protection locked="0"/>
    </xf>
    <xf numFmtId="0" fontId="45" fillId="29" borderId="0" xfId="0" applyFont="1" applyFill="1" applyProtection="1">
      <protection locked="0"/>
    </xf>
    <xf numFmtId="0" fontId="32" fillId="29" borderId="67" xfId="0" applyFont="1" applyFill="1" applyBorder="1" applyAlignment="1" applyProtection="1">
      <alignment horizontal="center"/>
      <protection locked="0"/>
    </xf>
    <xf numFmtId="175" fontId="27" fillId="0" borderId="10" xfId="0" applyNumberFormat="1" applyFont="1" applyBorder="1" applyAlignment="1" applyProtection="1">
      <alignment horizontal="center"/>
      <protection locked="0"/>
    </xf>
    <xf numFmtId="175" fontId="27" fillId="0" borderId="41" xfId="0" applyNumberFormat="1" applyFont="1" applyBorder="1" applyAlignment="1" applyProtection="1">
      <alignment horizontal="center"/>
      <protection locked="0"/>
    </xf>
    <xf numFmtId="0" fontId="58" fillId="0" borderId="71" xfId="0" applyFont="1" applyBorder="1" applyProtection="1">
      <protection locked="0"/>
    </xf>
    <xf numFmtId="0" fontId="58" fillId="0" borderId="72" xfId="0" applyFont="1" applyBorder="1" applyProtection="1">
      <protection locked="0"/>
    </xf>
    <xf numFmtId="0" fontId="0" fillId="0" borderId="51" xfId="0" applyBorder="1" applyProtection="1">
      <protection locked="0"/>
    </xf>
    <xf numFmtId="14" fontId="58" fillId="0" borderId="13" xfId="0" applyNumberFormat="1" applyFont="1" applyBorder="1" applyAlignment="1" applyProtection="1">
      <alignment horizontal="left"/>
      <protection locked="0"/>
    </xf>
    <xf numFmtId="173" fontId="58" fillId="0" borderId="13" xfId="0" applyNumberFormat="1" applyFont="1" applyBorder="1" applyProtection="1">
      <protection locked="0"/>
    </xf>
    <xf numFmtId="0" fontId="0" fillId="0" borderId="29" xfId="0" applyBorder="1" applyProtection="1">
      <protection locked="0"/>
    </xf>
    <xf numFmtId="173" fontId="0" fillId="0" borderId="29" xfId="0" applyNumberFormat="1" applyBorder="1" applyAlignment="1" applyProtection="1">
      <alignment horizontal="center"/>
      <protection locked="0"/>
    </xf>
    <xf numFmtId="173" fontId="0" fillId="0" borderId="14" xfId="0" applyNumberFormat="1" applyBorder="1" applyAlignment="1" applyProtection="1">
      <alignment horizontal="center"/>
      <protection locked="0"/>
    </xf>
    <xf numFmtId="173" fontId="28" fillId="0" borderId="29" xfId="0" applyNumberFormat="1" applyFont="1" applyBorder="1" applyProtection="1">
      <protection locked="0"/>
    </xf>
    <xf numFmtId="0" fontId="0" fillId="0" borderId="21" xfId="0" applyBorder="1" applyProtection="1">
      <protection locked="0"/>
    </xf>
    <xf numFmtId="173" fontId="0" fillId="0" borderId="12" xfId="0" applyNumberFormat="1" applyBorder="1" applyAlignment="1" applyProtection="1">
      <alignment horizontal="center"/>
      <protection locked="0"/>
    </xf>
    <xf numFmtId="173" fontId="0" fillId="0" borderId="20" xfId="0" applyNumberFormat="1" applyBorder="1" applyAlignment="1" applyProtection="1">
      <alignment horizontal="center"/>
      <protection locked="0"/>
    </xf>
    <xf numFmtId="173" fontId="0" fillId="27" borderId="55" xfId="0" applyNumberFormat="1" applyFill="1" applyBorder="1" applyAlignment="1" applyProtection="1">
      <alignment horizontal="center"/>
      <protection locked="0"/>
    </xf>
    <xf numFmtId="173" fontId="0" fillId="25" borderId="55" xfId="0" applyNumberFormat="1" applyFill="1" applyBorder="1" applyAlignment="1" applyProtection="1">
      <alignment horizontal="center"/>
      <protection locked="0"/>
    </xf>
    <xf numFmtId="173" fontId="28" fillId="30" borderId="55" xfId="0" applyNumberFormat="1" applyFont="1" applyFill="1" applyBorder="1" applyAlignment="1" applyProtection="1">
      <alignment horizontal="center"/>
      <protection locked="0"/>
    </xf>
    <xf numFmtId="173" fontId="46" fillId="0" borderId="10" xfId="0" applyNumberFormat="1" applyFont="1" applyBorder="1" applyAlignment="1" applyProtection="1">
      <alignment horizontal="center"/>
      <protection locked="0"/>
    </xf>
    <xf numFmtId="173" fontId="46" fillId="25" borderId="55" xfId="0" applyNumberFormat="1" applyFont="1" applyFill="1" applyBorder="1" applyAlignment="1" applyProtection="1">
      <alignment horizontal="center"/>
      <protection locked="0"/>
    </xf>
    <xf numFmtId="173" fontId="46" fillId="30" borderId="55" xfId="0" applyNumberFormat="1" applyFont="1" applyFill="1" applyBorder="1" applyAlignment="1" applyProtection="1">
      <alignment horizontal="center"/>
      <protection locked="0"/>
    </xf>
    <xf numFmtId="173" fontId="0" fillId="25" borderId="56" xfId="0" applyNumberFormat="1" applyFill="1" applyBorder="1" applyAlignment="1" applyProtection="1">
      <alignment horizontal="center"/>
      <protection locked="0"/>
    </xf>
    <xf numFmtId="173" fontId="28" fillId="30" borderId="56" xfId="0" applyNumberFormat="1" applyFont="1" applyFill="1" applyBorder="1" applyAlignment="1" applyProtection="1">
      <alignment horizontal="center"/>
      <protection locked="0"/>
    </xf>
    <xf numFmtId="5" fontId="0" fillId="0" borderId="0" xfId="0" applyNumberFormat="1" applyBorder="1" applyAlignment="1" applyProtection="1">
      <alignment horizontal="center"/>
      <protection locked="0"/>
    </xf>
    <xf numFmtId="5" fontId="46" fillId="27" borderId="15" xfId="0" applyNumberFormat="1" applyFont="1" applyFill="1" applyBorder="1" applyAlignment="1" applyProtection="1">
      <alignment horizontal="center"/>
      <protection locked="0"/>
    </xf>
    <xf numFmtId="0" fontId="0" fillId="27" borderId="38" xfId="0" applyFill="1" applyBorder="1" applyProtection="1">
      <protection locked="0"/>
    </xf>
    <xf numFmtId="5" fontId="30" fillId="27" borderId="38" xfId="0" applyNumberFormat="1" applyFont="1" applyFill="1" applyBorder="1" applyAlignment="1" applyProtection="1">
      <alignment horizontal="center"/>
      <protection locked="0"/>
    </xf>
    <xf numFmtId="169" fontId="0" fillId="27" borderId="38" xfId="0" applyNumberFormat="1" applyFill="1" applyBorder="1" applyAlignment="1" applyProtection="1">
      <alignment horizontal="center"/>
      <protection locked="0"/>
    </xf>
    <xf numFmtId="169" fontId="0" fillId="27" borderId="16" xfId="0" applyNumberFormat="1" applyFill="1" applyBorder="1" applyAlignment="1" applyProtection="1">
      <alignment horizontal="center"/>
      <protection locked="0"/>
    </xf>
    <xf numFmtId="0" fontId="30" fillId="25" borderId="47" xfId="0" applyFont="1" applyFill="1" applyBorder="1" applyProtection="1">
      <protection locked="0"/>
    </xf>
    <xf numFmtId="0" fontId="0" fillId="25" borderId="46" xfId="0" applyFill="1" applyBorder="1" applyProtection="1">
      <protection locked="0"/>
    </xf>
    <xf numFmtId="5" fontId="46" fillId="25" borderId="15" xfId="0" applyNumberFormat="1" applyFont="1" applyFill="1" applyBorder="1" applyAlignment="1" applyProtection="1">
      <alignment horizontal="center"/>
      <protection locked="0"/>
    </xf>
    <xf numFmtId="5" fontId="0" fillId="0" borderId="0" xfId="0" applyNumberFormat="1" applyFill="1" applyBorder="1" applyAlignment="1" applyProtection="1">
      <alignment horizontal="center"/>
      <protection locked="0"/>
    </xf>
    <xf numFmtId="0" fontId="30" fillId="25" borderId="48" xfId="0" applyFont="1" applyFill="1" applyBorder="1" applyProtection="1">
      <protection locked="0"/>
    </xf>
    <xf numFmtId="0" fontId="0" fillId="25" borderId="38" xfId="0" applyFill="1" applyBorder="1" applyProtection="1">
      <protection locked="0"/>
    </xf>
    <xf numFmtId="169" fontId="0" fillId="25" borderId="16" xfId="0" applyNumberFormat="1" applyFill="1" applyBorder="1" applyAlignment="1" applyProtection="1">
      <alignment horizontal="center"/>
      <protection locked="0"/>
    </xf>
    <xf numFmtId="169" fontId="0" fillId="0" borderId="0" xfId="0" applyNumberFormat="1" applyFill="1" applyBorder="1" applyAlignment="1" applyProtection="1">
      <alignment horizontal="center"/>
      <protection locked="0"/>
    </xf>
    <xf numFmtId="170" fontId="30" fillId="30" borderId="47" xfId="0" applyNumberFormat="1" applyFont="1" applyFill="1" applyBorder="1" applyProtection="1">
      <protection locked="0"/>
    </xf>
    <xf numFmtId="171" fontId="0" fillId="30" borderId="46" xfId="0" applyNumberFormat="1" applyFill="1" applyBorder="1" applyProtection="1">
      <protection locked="0"/>
    </xf>
    <xf numFmtId="5" fontId="27" fillId="30" borderId="15" xfId="0" applyNumberFormat="1" applyFont="1" applyFill="1" applyBorder="1" applyAlignment="1" applyProtection="1">
      <alignment horizontal="center"/>
      <protection locked="0"/>
    </xf>
    <xf numFmtId="170" fontId="30" fillId="30" borderId="48" xfId="0" applyNumberFormat="1" applyFont="1" applyFill="1" applyBorder="1" applyProtection="1">
      <protection locked="0"/>
    </xf>
    <xf numFmtId="171" fontId="0" fillId="30" borderId="38" xfId="0" applyNumberFormat="1" applyFill="1" applyBorder="1" applyProtection="1">
      <protection locked="0"/>
    </xf>
    <xf numFmtId="169" fontId="0" fillId="30" borderId="16" xfId="0" applyNumberFormat="1" applyFill="1" applyBorder="1" applyAlignment="1" applyProtection="1">
      <alignment horizontal="center"/>
      <protection locked="0"/>
    </xf>
    <xf numFmtId="0" fontId="21" fillId="47" borderId="47" xfId="0" applyFont="1" applyFill="1" applyBorder="1"/>
    <xf numFmtId="0" fontId="24" fillId="47" borderId="46" xfId="0" applyFont="1" applyFill="1" applyBorder="1"/>
    <xf numFmtId="0" fontId="21" fillId="47" borderId="46" xfId="0" applyFont="1" applyFill="1" applyBorder="1"/>
    <xf numFmtId="0" fontId="52" fillId="47" borderId="46" xfId="0" applyFont="1" applyFill="1" applyBorder="1" applyProtection="1"/>
    <xf numFmtId="0" fontId="35" fillId="47" borderId="66" xfId="0" applyFont="1" applyFill="1" applyBorder="1" applyAlignment="1">
      <alignment horizontal="centerContinuous"/>
    </xf>
    <xf numFmtId="0" fontId="24" fillId="47" borderId="0" xfId="0" applyFont="1" applyFill="1" applyBorder="1" applyAlignment="1">
      <alignment horizontal="centerContinuous"/>
    </xf>
    <xf numFmtId="0" fontId="21" fillId="47" borderId="0" xfId="0" applyFont="1" applyFill="1" applyBorder="1" applyAlignment="1">
      <alignment horizontal="centerContinuous"/>
    </xf>
    <xf numFmtId="0" fontId="52" fillId="47" borderId="0" xfId="0" applyFont="1" applyFill="1" applyBorder="1" applyAlignment="1" applyProtection="1">
      <alignment horizontal="centerContinuous"/>
    </xf>
    <xf numFmtId="0" fontId="21" fillId="47" borderId="48" xfId="0" applyFont="1" applyFill="1" applyBorder="1"/>
    <xf numFmtId="0" fontId="24" fillId="47" borderId="38" xfId="0" applyFont="1" applyFill="1" applyBorder="1"/>
    <xf numFmtId="0" fontId="21" fillId="47" borderId="38" xfId="0" applyFont="1" applyFill="1" applyBorder="1"/>
    <xf numFmtId="0" fontId="52" fillId="47" borderId="38" xfId="0" applyFont="1" applyFill="1" applyBorder="1" applyProtection="1"/>
    <xf numFmtId="0" fontId="24" fillId="46" borderId="0" xfId="0" applyFont="1" applyFill="1" applyBorder="1" applyAlignment="1" applyProtection="1">
      <alignment horizontal="center"/>
      <protection locked="0"/>
    </xf>
    <xf numFmtId="0" fontId="20" fillId="0" borderId="0" xfId="0" applyFont="1" applyAlignment="1" applyProtection="1">
      <alignment horizontal="right"/>
    </xf>
    <xf numFmtId="0" fontId="71" fillId="0" borderId="0" xfId="0" applyFont="1" applyAlignment="1">
      <alignment horizontal="left" vertical="center"/>
    </xf>
    <xf numFmtId="0" fontId="20" fillId="48" borderId="85" xfId="0" applyFont="1" applyFill="1" applyBorder="1"/>
    <xf numFmtId="0" fontId="23" fillId="48" borderId="83" xfId="0" applyFont="1" applyFill="1" applyBorder="1"/>
    <xf numFmtId="0" fontId="20" fillId="48" borderId="83" xfId="0" applyFont="1" applyFill="1" applyBorder="1"/>
    <xf numFmtId="0" fontId="21" fillId="48" borderId="83" xfId="0" applyFont="1" applyFill="1" applyBorder="1"/>
    <xf numFmtId="0" fontId="21" fillId="48" borderId="81" xfId="0" applyFont="1" applyFill="1" applyBorder="1"/>
    <xf numFmtId="0" fontId="0" fillId="0" borderId="66" xfId="0" applyBorder="1" applyAlignment="1"/>
    <xf numFmtId="0" fontId="0" fillId="0" borderId="67" xfId="0" applyBorder="1" applyAlignment="1"/>
    <xf numFmtId="0" fontId="0" fillId="0" borderId="66" xfId="0" applyBorder="1" applyAlignment="1">
      <alignment wrapText="1"/>
    </xf>
    <xf numFmtId="0" fontId="0" fillId="0" borderId="67" xfId="0" applyBorder="1" applyAlignment="1">
      <alignment wrapText="1"/>
    </xf>
    <xf numFmtId="0" fontId="21" fillId="0" borderId="66" xfId="0" applyFont="1" applyBorder="1"/>
    <xf numFmtId="166" fontId="21" fillId="0" borderId="0" xfId="0" applyNumberFormat="1" applyFont="1" applyBorder="1" applyAlignment="1">
      <alignment horizontal="center"/>
    </xf>
    <xf numFmtId="0" fontId="21" fillId="0" borderId="67" xfId="0" applyFont="1" applyBorder="1"/>
    <xf numFmtId="166" fontId="21" fillId="0" borderId="0" xfId="0" applyNumberFormat="1" applyFont="1" applyFill="1" applyBorder="1" applyAlignment="1" applyProtection="1">
      <alignment horizontal="center"/>
      <protection locked="0"/>
    </xf>
    <xf numFmtId="0" fontId="25" fillId="0" borderId="0" xfId="0" applyFont="1" applyFill="1" applyBorder="1" applyAlignment="1">
      <alignment horizontal="left"/>
    </xf>
    <xf numFmtId="0" fontId="0" fillId="0" borderId="0" xfId="0" applyBorder="1" applyAlignment="1">
      <alignment horizontal="left"/>
    </xf>
    <xf numFmtId="0" fontId="0" fillId="0" borderId="67" xfId="0" applyBorder="1" applyAlignment="1">
      <alignment horizontal="left"/>
    </xf>
    <xf numFmtId="166" fontId="21" fillId="0" borderId="0" xfId="0" applyNumberFormat="1" applyFont="1" applyFill="1" applyBorder="1" applyAlignment="1" applyProtection="1">
      <alignment horizontal="center"/>
    </xf>
    <xf numFmtId="0" fontId="21" fillId="0" borderId="48" xfId="0" applyFont="1" applyBorder="1"/>
    <xf numFmtId="0" fontId="24" fillId="0" borderId="38" xfId="0" applyFont="1" applyBorder="1"/>
    <xf numFmtId="0" fontId="21" fillId="0" borderId="38" xfId="0" applyFont="1" applyBorder="1"/>
    <xf numFmtId="0" fontId="21" fillId="0" borderId="16" xfId="0" applyFont="1" applyBorder="1"/>
    <xf numFmtId="0" fontId="1" fillId="0" borderId="0" xfId="0" applyFont="1" applyAlignment="1" applyProtection="1">
      <alignment horizontal="left" wrapText="1"/>
    </xf>
    <xf numFmtId="0" fontId="27" fillId="0" borderId="74" xfId="0" applyFont="1" applyFill="1" applyBorder="1" applyProtection="1"/>
    <xf numFmtId="167" fontId="27" fillId="0" borderId="74" xfId="0" applyNumberFormat="1" applyFont="1" applyFill="1" applyBorder="1" applyAlignment="1" applyProtection="1">
      <alignment horizontal="left"/>
    </xf>
    <xf numFmtId="0" fontId="27" fillId="0" borderId="74" xfId="0" applyFont="1" applyFill="1" applyBorder="1" applyAlignment="1" applyProtection="1">
      <alignment horizontal="left"/>
    </xf>
    <xf numFmtId="0" fontId="27" fillId="0" borderId="74" xfId="0" applyFont="1" applyFill="1" applyBorder="1" applyAlignment="1" applyProtection="1">
      <alignment horizontal="left" wrapText="1"/>
    </xf>
    <xf numFmtId="5" fontId="27" fillId="0" borderId="74" xfId="0" applyNumberFormat="1" applyFont="1" applyFill="1" applyBorder="1" applyProtection="1"/>
    <xf numFmtId="0" fontId="27" fillId="0" borderId="74" xfId="0" applyFont="1" applyFill="1" applyBorder="1" applyAlignment="1" applyProtection="1">
      <alignment wrapText="1"/>
    </xf>
    <xf numFmtId="0" fontId="81" fillId="0" borderId="86" xfId="0" applyFont="1" applyFill="1" applyBorder="1" applyAlignment="1" applyProtection="1">
      <alignment horizontal="left"/>
    </xf>
    <xf numFmtId="167" fontId="0" fillId="0" borderId="29" xfId="0" applyNumberFormat="1" applyFill="1" applyBorder="1" applyAlignment="1" applyProtection="1">
      <alignment horizontal="left"/>
    </xf>
    <xf numFmtId="0" fontId="0" fillId="0" borderId="29" xfId="0" applyFill="1" applyBorder="1" applyAlignment="1" applyProtection="1">
      <alignment horizontal="left"/>
    </xf>
    <xf numFmtId="5" fontId="0" fillId="0" borderId="29" xfId="0" applyNumberFormat="1" applyFill="1" applyBorder="1" applyProtection="1"/>
    <xf numFmtId="0" fontId="0" fillId="0" borderId="87" xfId="0" applyFill="1" applyBorder="1" applyProtection="1"/>
    <xf numFmtId="0" fontId="0" fillId="0" borderId="88" xfId="0" applyFill="1" applyBorder="1" applyProtection="1"/>
    <xf numFmtId="167" fontId="0" fillId="0" borderId="31" xfId="0" applyNumberFormat="1" applyFill="1" applyBorder="1" applyAlignment="1" applyProtection="1">
      <alignment horizontal="left"/>
    </xf>
    <xf numFmtId="0" fontId="0" fillId="0" borderId="31" xfId="0" applyFill="1" applyBorder="1" applyAlignment="1" applyProtection="1">
      <alignment horizontal="left"/>
    </xf>
    <xf numFmtId="5" fontId="0" fillId="0" borderId="31" xfId="0" applyNumberFormat="1" applyFill="1" applyBorder="1" applyProtection="1"/>
    <xf numFmtId="0" fontId="0" fillId="0" borderId="89" xfId="0" applyFill="1" applyBorder="1" applyProtection="1"/>
    <xf numFmtId="5" fontId="1" fillId="0" borderId="89" xfId="39" applyNumberFormat="1" applyFill="1" applyBorder="1" applyAlignment="1" applyProtection="1">
      <alignment horizontal="right"/>
    </xf>
    <xf numFmtId="167" fontId="1" fillId="0" borderId="31" xfId="0" applyNumberFormat="1" applyFont="1" applyFill="1" applyBorder="1" applyAlignment="1" applyProtection="1">
      <alignment horizontal="left"/>
    </xf>
    <xf numFmtId="0" fontId="0" fillId="0" borderId="31" xfId="0" applyFont="1" applyFill="1" applyBorder="1" applyAlignment="1" applyProtection="1">
      <alignment horizontal="left"/>
    </xf>
    <xf numFmtId="0" fontId="1" fillId="0" borderId="31" xfId="0" applyFont="1" applyFill="1" applyBorder="1" applyAlignment="1" applyProtection="1">
      <alignment horizontal="left" wrapText="1"/>
    </xf>
    <xf numFmtId="5" fontId="1" fillId="0" borderId="31" xfId="0" applyNumberFormat="1" applyFont="1" applyFill="1" applyBorder="1" applyProtection="1"/>
    <xf numFmtId="0" fontId="1" fillId="0" borderId="88" xfId="0" applyFont="1" applyFill="1" applyBorder="1" applyProtection="1"/>
    <xf numFmtId="0" fontId="1" fillId="0" borderId="31" xfId="0" applyFont="1" applyFill="1" applyBorder="1" applyAlignment="1" applyProtection="1">
      <alignment horizontal="left"/>
    </xf>
    <xf numFmtId="0" fontId="0" fillId="0" borderId="31" xfId="0" applyFont="1" applyFill="1" applyBorder="1" applyAlignment="1" applyProtection="1">
      <alignment horizontal="left" wrapText="1"/>
    </xf>
    <xf numFmtId="0" fontId="0" fillId="0" borderId="31" xfId="0" applyFill="1" applyBorder="1" applyAlignment="1" applyProtection="1">
      <alignment horizontal="left" wrapText="1"/>
    </xf>
    <xf numFmtId="167" fontId="46" fillId="0" borderId="31" xfId="0" applyNumberFormat="1" applyFont="1" applyFill="1" applyBorder="1" applyAlignment="1" applyProtection="1">
      <alignment horizontal="left"/>
    </xf>
    <xf numFmtId="0" fontId="46" fillId="0" borderId="31" xfId="0" applyFont="1" applyFill="1" applyBorder="1" applyAlignment="1" applyProtection="1">
      <alignment horizontal="left"/>
    </xf>
    <xf numFmtId="5" fontId="46" fillId="0" borderId="31" xfId="0" applyNumberFormat="1" applyFont="1" applyFill="1" applyBorder="1" applyProtection="1"/>
    <xf numFmtId="0" fontId="1" fillId="0" borderId="90" xfId="0" applyFont="1" applyFill="1" applyBorder="1" applyProtection="1"/>
    <xf numFmtId="167" fontId="1" fillId="0" borderId="32" xfId="0" applyNumberFormat="1" applyFont="1" applyFill="1" applyBorder="1" applyAlignment="1" applyProtection="1">
      <alignment horizontal="left"/>
    </xf>
    <xf numFmtId="0" fontId="1" fillId="0" borderId="32" xfId="0" applyFont="1" applyFill="1" applyBorder="1" applyAlignment="1" applyProtection="1">
      <alignment horizontal="left"/>
    </xf>
    <xf numFmtId="0" fontId="80" fillId="0" borderId="32" xfId="0" applyFont="1" applyFill="1" applyBorder="1" applyAlignment="1" applyProtection="1">
      <alignment horizontal="left"/>
    </xf>
    <xf numFmtId="5" fontId="80" fillId="0" borderId="32" xfId="0" applyNumberFormat="1" applyFont="1" applyFill="1" applyBorder="1" applyProtection="1"/>
    <xf numFmtId="5" fontId="80" fillId="0" borderId="91" xfId="39" applyNumberFormat="1" applyFont="1" applyFill="1" applyBorder="1" applyAlignment="1" applyProtection="1">
      <alignment horizontal="right"/>
    </xf>
    <xf numFmtId="167" fontId="0" fillId="0" borderId="0" xfId="0" applyNumberFormat="1" applyFill="1" applyBorder="1" applyAlignment="1">
      <alignment horizontal="left"/>
    </xf>
    <xf numFmtId="0" fontId="0" fillId="0" borderId="0" xfId="0" applyFill="1" applyBorder="1" applyAlignment="1">
      <alignment horizontal="left"/>
    </xf>
    <xf numFmtId="5" fontId="0" fillId="0" borderId="0" xfId="0" applyNumberFormat="1" applyFill="1" applyBorder="1"/>
    <xf numFmtId="0" fontId="30" fillId="0" borderId="0" xfId="0" applyFont="1" applyFill="1" applyBorder="1" applyAlignment="1">
      <alignment horizontal="right"/>
    </xf>
    <xf numFmtId="9" fontId="0" fillId="0" borderId="0" xfId="0" applyNumberFormat="1" applyFill="1" applyBorder="1"/>
    <xf numFmtId="0" fontId="27" fillId="36" borderId="20" xfId="0" applyFont="1" applyFill="1" applyBorder="1" applyAlignment="1" applyProtection="1">
      <alignment horizontal="centerContinuous"/>
    </xf>
    <xf numFmtId="167" fontId="0" fillId="36" borderId="21" xfId="0" applyNumberFormat="1" applyFill="1" applyBorder="1" applyAlignment="1" applyProtection="1">
      <alignment horizontal="centerContinuous"/>
    </xf>
    <xf numFmtId="0" fontId="0" fillId="36" borderId="21" xfId="0" applyFill="1" applyBorder="1" applyAlignment="1" applyProtection="1">
      <alignment horizontal="centerContinuous"/>
    </xf>
    <xf numFmtId="5" fontId="27" fillId="36" borderId="21" xfId="0" applyNumberFormat="1" applyFont="1" applyFill="1" applyBorder="1" applyAlignment="1" applyProtection="1">
      <alignment horizontal="centerContinuous"/>
    </xf>
    <xf numFmtId="5" fontId="27" fillId="36" borderId="22" xfId="0" applyNumberFormat="1" applyFont="1" applyFill="1" applyBorder="1" applyAlignment="1" applyProtection="1">
      <alignment horizontal="centerContinuous"/>
    </xf>
    <xf numFmtId="5" fontId="35" fillId="36" borderId="10" xfId="0" applyNumberFormat="1" applyFont="1" applyFill="1" applyBorder="1" applyAlignment="1" applyProtection="1">
      <alignment horizontal="centerContinuous"/>
    </xf>
    <xf numFmtId="167" fontId="1" fillId="36" borderId="0" xfId="0" applyNumberFormat="1" applyFont="1" applyFill="1" applyBorder="1" applyAlignment="1" applyProtection="1">
      <alignment horizontal="centerContinuous"/>
    </xf>
    <xf numFmtId="0" fontId="1" fillId="36" borderId="0" xfId="0" applyFont="1" applyFill="1" applyBorder="1" applyAlignment="1" applyProtection="1">
      <alignment horizontal="centerContinuous"/>
    </xf>
    <xf numFmtId="5" fontId="27" fillId="36" borderId="0" xfId="0" applyNumberFormat="1" applyFont="1" applyFill="1" applyBorder="1" applyAlignment="1" applyProtection="1">
      <alignment horizontal="centerContinuous"/>
    </xf>
    <xf numFmtId="5" fontId="27" fillId="36" borderId="23" xfId="0" applyNumberFormat="1" applyFont="1" applyFill="1" applyBorder="1" applyAlignment="1" applyProtection="1">
      <alignment horizontal="centerContinuous"/>
    </xf>
    <xf numFmtId="0" fontId="0" fillId="36" borderId="14" xfId="0" applyFill="1" applyBorder="1" applyAlignment="1" applyProtection="1">
      <alignment horizontal="centerContinuous"/>
    </xf>
    <xf numFmtId="167" fontId="0" fillId="36" borderId="19" xfId="0" applyNumberFormat="1" applyFill="1" applyBorder="1" applyAlignment="1" applyProtection="1">
      <alignment horizontal="centerContinuous"/>
    </xf>
    <xf numFmtId="0" fontId="0" fillId="0" borderId="92" xfId="0" applyFill="1" applyBorder="1" applyProtection="1">
      <protection locked="0"/>
    </xf>
    <xf numFmtId="167" fontId="0" fillId="0" borderId="30" xfId="0" applyNumberFormat="1" applyFill="1" applyBorder="1" applyAlignment="1" applyProtection="1">
      <alignment horizontal="left"/>
      <protection locked="0"/>
    </xf>
    <xf numFmtId="0" fontId="0" fillId="0" borderId="30" xfId="0" applyFill="1" applyBorder="1" applyAlignment="1" applyProtection="1">
      <alignment horizontal="left"/>
      <protection locked="0"/>
    </xf>
    <xf numFmtId="5" fontId="0" fillId="0" borderId="30" xfId="0" applyNumberFormat="1" applyFill="1" applyBorder="1" applyProtection="1">
      <protection locked="0"/>
    </xf>
    <xf numFmtId="0" fontId="81" fillId="0" borderId="0" xfId="39" applyFont="1" applyFill="1" applyBorder="1" applyAlignment="1" applyProtection="1">
      <alignment wrapText="1"/>
      <protection locked="0"/>
    </xf>
    <xf numFmtId="0" fontId="0" fillId="0" borderId="88" xfId="0" applyFill="1" applyBorder="1" applyProtection="1">
      <protection locked="0"/>
    </xf>
    <xf numFmtId="167" fontId="0" fillId="0" borderId="31" xfId="0" applyNumberFormat="1" applyFill="1" applyBorder="1" applyAlignment="1" applyProtection="1">
      <alignment horizontal="left"/>
      <protection locked="0"/>
    </xf>
    <xf numFmtId="0" fontId="0" fillId="0" borderId="31" xfId="0" applyFill="1" applyBorder="1" applyAlignment="1" applyProtection="1">
      <alignment horizontal="left"/>
      <protection locked="0"/>
    </xf>
    <xf numFmtId="5" fontId="0" fillId="0" borderId="31" xfId="0" applyNumberFormat="1" applyFill="1" applyBorder="1" applyProtection="1">
      <protection locked="0"/>
    </xf>
    <xf numFmtId="5" fontId="1" fillId="0" borderId="89" xfId="39" applyNumberFormat="1" applyFill="1" applyBorder="1" applyAlignment="1" applyProtection="1">
      <alignment horizontal="right"/>
      <protection locked="0"/>
    </xf>
    <xf numFmtId="0" fontId="0" fillId="0" borderId="90" xfId="0" applyFill="1" applyBorder="1" applyProtection="1">
      <protection locked="0"/>
    </xf>
    <xf numFmtId="0" fontId="0" fillId="0" borderId="32" xfId="0" applyFill="1" applyBorder="1" applyAlignment="1" applyProtection="1">
      <alignment horizontal="left"/>
      <protection locked="0"/>
    </xf>
    <xf numFmtId="5" fontId="0" fillId="0" borderId="32" xfId="0" applyNumberFormat="1" applyFill="1" applyBorder="1" applyProtection="1">
      <protection locked="0"/>
    </xf>
    <xf numFmtId="5" fontId="1" fillId="0" borderId="91" xfId="39" applyNumberFormat="1" applyFill="1" applyBorder="1" applyAlignment="1" applyProtection="1">
      <alignment horizontal="right"/>
      <protection locked="0"/>
    </xf>
    <xf numFmtId="0" fontId="0" fillId="0" borderId="0" xfId="0" applyFill="1" applyProtection="1">
      <protection locked="0"/>
    </xf>
    <xf numFmtId="167" fontId="0" fillId="0" borderId="0" xfId="0" applyNumberFormat="1" applyFill="1" applyAlignment="1" applyProtection="1">
      <alignment horizontal="left"/>
      <protection locked="0"/>
    </xf>
    <xf numFmtId="0" fontId="0" fillId="0" borderId="0" xfId="0" applyFill="1" applyAlignment="1" applyProtection="1">
      <alignment horizontal="left"/>
      <protection locked="0"/>
    </xf>
    <xf numFmtId="0" fontId="30" fillId="0" borderId="0" xfId="0" applyFont="1" applyFill="1" applyAlignment="1" applyProtection="1">
      <alignment horizontal="right"/>
      <protection locked="0"/>
    </xf>
    <xf numFmtId="5" fontId="0" fillId="0" borderId="0" xfId="0" applyNumberFormat="1" applyFill="1" applyProtection="1">
      <protection locked="0"/>
    </xf>
    <xf numFmtId="0" fontId="30" fillId="0" borderId="0" xfId="0" applyFont="1" applyFill="1" applyAlignment="1" applyProtection="1">
      <alignment horizontal="right"/>
    </xf>
    <xf numFmtId="5" fontId="0" fillId="0" borderId="0" xfId="0" applyNumberFormat="1" applyFill="1" applyProtection="1"/>
    <xf numFmtId="0" fontId="81" fillId="0" borderId="0" xfId="0" applyFont="1" applyFill="1" applyBorder="1" applyProtection="1">
      <protection locked="0"/>
    </xf>
    <xf numFmtId="9" fontId="0" fillId="0" borderId="0" xfId="0" applyNumberFormat="1" applyFill="1" applyProtection="1"/>
    <xf numFmtId="5" fontId="27" fillId="0" borderId="0" xfId="39" applyNumberFormat="1" applyFont="1" applyFill="1" applyBorder="1" applyAlignment="1" applyProtection="1">
      <alignment horizontal="right"/>
    </xf>
    <xf numFmtId="17" fontId="0" fillId="0" borderId="88" xfId="0" applyNumberFormat="1" applyFill="1" applyBorder="1" applyProtection="1"/>
    <xf numFmtId="17" fontId="0" fillId="0" borderId="88" xfId="0" quotePrefix="1" applyNumberFormat="1" applyFill="1" applyBorder="1" applyProtection="1"/>
    <xf numFmtId="167" fontId="0" fillId="0" borderId="93" xfId="0" applyNumberFormat="1" applyFill="1" applyBorder="1" applyAlignment="1" applyProtection="1">
      <alignment horizontal="left"/>
      <protection locked="0"/>
    </xf>
    <xf numFmtId="167" fontId="0" fillId="0" borderId="24" xfId="0" applyNumberFormat="1" applyFill="1" applyBorder="1" applyAlignment="1" applyProtection="1">
      <alignment horizontal="left"/>
      <protection locked="0"/>
    </xf>
    <xf numFmtId="167" fontId="0" fillId="0" borderId="94" xfId="0" applyNumberFormat="1" applyFill="1" applyBorder="1" applyAlignment="1" applyProtection="1">
      <alignment horizontal="left"/>
      <protection locked="0"/>
    </xf>
    <xf numFmtId="167" fontId="27" fillId="0" borderId="85" xfId="0" applyNumberFormat="1" applyFont="1" applyFill="1" applyBorder="1" applyAlignment="1">
      <alignment horizontal="left"/>
    </xf>
    <xf numFmtId="0" fontId="0" fillId="36" borderId="0" xfId="0" applyFill="1" applyBorder="1" applyAlignment="1" applyProtection="1">
      <alignment horizontal="centerContinuous"/>
    </xf>
    <xf numFmtId="5" fontId="0" fillId="36" borderId="0" xfId="0" applyNumberFormat="1" applyFill="1" applyBorder="1" applyAlignment="1" applyProtection="1">
      <alignment horizontal="centerContinuous"/>
    </xf>
    <xf numFmtId="5" fontId="0" fillId="36" borderId="23" xfId="0" applyNumberFormat="1" applyFill="1" applyBorder="1" applyAlignment="1" applyProtection="1">
      <alignment horizontal="centerContinuous"/>
    </xf>
    <xf numFmtId="5" fontId="1" fillId="0" borderId="31" xfId="39" applyNumberFormat="1" applyFill="1" applyBorder="1" applyAlignment="1" applyProtection="1">
      <alignment horizontal="right"/>
      <protection locked="0"/>
    </xf>
    <xf numFmtId="0" fontId="0" fillId="0" borderId="29" xfId="0" applyFill="1" applyBorder="1" applyAlignment="1" applyProtection="1">
      <alignment horizontal="left"/>
      <protection locked="0"/>
    </xf>
    <xf numFmtId="5" fontId="0" fillId="0" borderId="29" xfId="0" applyNumberFormat="1" applyFill="1" applyBorder="1" applyProtection="1">
      <protection locked="0"/>
    </xf>
    <xf numFmtId="0" fontId="27" fillId="0" borderId="84" xfId="0" applyFont="1" applyFill="1" applyBorder="1" applyAlignment="1">
      <alignment horizontal="left"/>
    </xf>
    <xf numFmtId="0" fontId="27" fillId="0" borderId="82" xfId="0" applyFont="1" applyFill="1" applyBorder="1" applyAlignment="1">
      <alignment horizontal="left" wrapText="1"/>
    </xf>
    <xf numFmtId="5" fontId="27" fillId="0" borderId="82" xfId="0" applyNumberFormat="1" applyFont="1" applyFill="1" applyBorder="1"/>
    <xf numFmtId="0" fontId="27" fillId="0" borderId="64" xfId="0" applyFont="1" applyFill="1" applyBorder="1" applyAlignment="1">
      <alignment wrapText="1"/>
    </xf>
    <xf numFmtId="5" fontId="1" fillId="0" borderId="87" xfId="39" applyNumberFormat="1" applyFill="1" applyBorder="1" applyAlignment="1" applyProtection="1">
      <alignment horizontal="right"/>
      <protection locked="0"/>
    </xf>
    <xf numFmtId="0" fontId="81" fillId="0" borderId="0" xfId="39" applyFont="1" applyFill="1" applyAlignment="1">
      <alignment horizontal="left"/>
    </xf>
    <xf numFmtId="0" fontId="90" fillId="0" borderId="31" xfId="39" applyFont="1" applyFill="1" applyBorder="1"/>
    <xf numFmtId="0" fontId="90" fillId="0" borderId="30" xfId="39" applyFont="1" applyFill="1" applyBorder="1" applyAlignment="1">
      <alignment horizontal="left"/>
    </xf>
    <xf numFmtId="0" fontId="80" fillId="0" borderId="31" xfId="39" applyFont="1" applyFill="1" applyBorder="1" applyAlignment="1">
      <alignment horizontal="left"/>
    </xf>
    <xf numFmtId="5" fontId="80" fillId="0" borderId="31" xfId="39" applyNumberFormat="1" applyFont="1" applyFill="1" applyBorder="1" applyAlignment="1">
      <alignment horizontal="right"/>
    </xf>
    <xf numFmtId="0" fontId="1" fillId="0" borderId="31" xfId="39" applyFill="1" applyBorder="1" applyAlignment="1">
      <alignment horizontal="left" wrapText="1"/>
    </xf>
    <xf numFmtId="167" fontId="1" fillId="0" borderId="0" xfId="39" applyNumberFormat="1" applyFill="1" applyBorder="1" applyAlignment="1">
      <alignment horizontal="left"/>
    </xf>
    <xf numFmtId="0" fontId="1" fillId="0" borderId="0" xfId="39" applyFill="1" applyBorder="1" applyAlignment="1">
      <alignment horizontal="left"/>
    </xf>
    <xf numFmtId="0" fontId="27" fillId="0" borderId="0" xfId="39" applyFont="1" applyFill="1" applyBorder="1" applyAlignment="1">
      <alignment horizontal="right"/>
    </xf>
    <xf numFmtId="5" fontId="27" fillId="0" borderId="0" xfId="39" applyNumberFormat="1" applyFont="1" applyFill="1" applyBorder="1"/>
    <xf numFmtId="5" fontId="27" fillId="0" borderId="0" xfId="39" applyNumberFormat="1" applyFont="1" applyFill="1" applyBorder="1" applyAlignment="1">
      <alignment horizontal="right"/>
    </xf>
    <xf numFmtId="0" fontId="1" fillId="0" borderId="19" xfId="39" applyFill="1" applyBorder="1"/>
    <xf numFmtId="167" fontId="1" fillId="0" borderId="19" xfId="39" applyNumberFormat="1" applyFill="1" applyBorder="1" applyAlignment="1">
      <alignment horizontal="left"/>
    </xf>
    <xf numFmtId="0" fontId="1" fillId="0" borderId="19" xfId="39" applyFill="1" applyBorder="1" applyAlignment="1">
      <alignment horizontal="left"/>
    </xf>
    <xf numFmtId="5" fontId="1" fillId="0" borderId="19" xfId="39" applyNumberFormat="1" applyFill="1" applyBorder="1"/>
    <xf numFmtId="0" fontId="1" fillId="0" borderId="21" xfId="39" applyFill="1" applyBorder="1"/>
    <xf numFmtId="167" fontId="1" fillId="0" borderId="21" xfId="39" applyNumberFormat="1" applyFill="1" applyBorder="1" applyAlignment="1">
      <alignment horizontal="left"/>
    </xf>
    <xf numFmtId="0" fontId="1" fillId="0" borderId="21" xfId="39" applyFill="1" applyBorder="1" applyAlignment="1">
      <alignment horizontal="left"/>
    </xf>
    <xf numFmtId="0" fontId="27" fillId="0" borderId="21" xfId="39" applyFont="1" applyFill="1" applyBorder="1" applyAlignment="1">
      <alignment horizontal="right"/>
    </xf>
    <xf numFmtId="5" fontId="27" fillId="0" borderId="21" xfId="39" applyNumberFormat="1" applyFont="1" applyFill="1" applyBorder="1"/>
    <xf numFmtId="5" fontId="1" fillId="0" borderId="21" xfId="39" applyNumberFormat="1" applyFill="1" applyBorder="1"/>
    <xf numFmtId="0" fontId="27" fillId="0" borderId="19" xfId="39" applyFont="1" applyFill="1" applyBorder="1" applyAlignment="1">
      <alignment horizontal="right"/>
    </xf>
    <xf numFmtId="5" fontId="27" fillId="0" borderId="19" xfId="39" applyNumberFormat="1" applyFont="1" applyFill="1" applyBorder="1"/>
    <xf numFmtId="0" fontId="27" fillId="38" borderId="20" xfId="39" applyFont="1" applyFill="1" applyBorder="1" applyAlignment="1" applyProtection="1">
      <alignment horizontal="centerContinuous"/>
    </xf>
    <xf numFmtId="167" fontId="1" fillId="38" borderId="21" xfId="39" applyNumberFormat="1" applyFill="1" applyBorder="1" applyAlignment="1" applyProtection="1">
      <alignment horizontal="centerContinuous"/>
    </xf>
    <xf numFmtId="0" fontId="1" fillId="38" borderId="21" xfId="39" applyFill="1" applyBorder="1" applyAlignment="1" applyProtection="1">
      <alignment horizontal="centerContinuous"/>
    </xf>
    <xf numFmtId="5" fontId="27" fillId="38" borderId="21" xfId="39" applyNumberFormat="1" applyFont="1" applyFill="1" applyBorder="1" applyAlignment="1" applyProtection="1">
      <alignment horizontal="centerContinuous"/>
    </xf>
    <xf numFmtId="5" fontId="27" fillId="38" borderId="22" xfId="39" applyNumberFormat="1" applyFont="1" applyFill="1" applyBorder="1" applyAlignment="1" applyProtection="1">
      <alignment horizontal="centerContinuous"/>
    </xf>
    <xf numFmtId="5" fontId="35" fillId="38" borderId="10" xfId="39" applyNumberFormat="1" applyFont="1" applyFill="1" applyBorder="1" applyAlignment="1" applyProtection="1">
      <alignment horizontal="centerContinuous"/>
    </xf>
    <xf numFmtId="167" fontId="1" fillId="38" borderId="0" xfId="39" applyNumberFormat="1" applyFont="1" applyFill="1" applyBorder="1" applyAlignment="1" applyProtection="1">
      <alignment horizontal="centerContinuous"/>
    </xf>
    <xf numFmtId="0" fontId="1" fillId="38" borderId="0" xfId="39" applyFont="1" applyFill="1" applyBorder="1" applyAlignment="1" applyProtection="1">
      <alignment horizontal="centerContinuous"/>
    </xf>
    <xf numFmtId="5" fontId="27" fillId="38" borderId="0" xfId="39" applyNumberFormat="1" applyFont="1" applyFill="1" applyBorder="1" applyAlignment="1" applyProtection="1">
      <alignment horizontal="centerContinuous"/>
    </xf>
    <xf numFmtId="5" fontId="27" fillId="38" borderId="23" xfId="39" applyNumberFormat="1" applyFont="1" applyFill="1" applyBorder="1" applyAlignment="1" applyProtection="1">
      <alignment horizontal="centerContinuous"/>
    </xf>
    <xf numFmtId="0" fontId="1" fillId="38" borderId="14" xfId="39" applyFill="1" applyBorder="1" applyAlignment="1" applyProtection="1">
      <alignment horizontal="centerContinuous"/>
    </xf>
    <xf numFmtId="167" fontId="1" fillId="38" borderId="19" xfId="39" applyNumberFormat="1" applyFill="1" applyBorder="1" applyAlignment="1" applyProtection="1">
      <alignment horizontal="centerContinuous"/>
    </xf>
    <xf numFmtId="0" fontId="1" fillId="38" borderId="19" xfId="39" applyFill="1" applyBorder="1" applyAlignment="1" applyProtection="1">
      <alignment horizontal="centerContinuous"/>
    </xf>
    <xf numFmtId="5" fontId="1" fillId="38" borderId="19" xfId="39" applyNumberFormat="1" applyFill="1" applyBorder="1" applyAlignment="1" applyProtection="1">
      <alignment horizontal="centerContinuous"/>
    </xf>
    <xf numFmtId="5" fontId="1" fillId="38" borderId="35" xfId="39" applyNumberFormat="1" applyFill="1" applyBorder="1" applyAlignment="1" applyProtection="1">
      <alignment horizontal="centerContinuous"/>
    </xf>
    <xf numFmtId="0" fontId="27" fillId="25" borderId="84" xfId="39" applyFont="1" applyFill="1" applyBorder="1" applyProtection="1">
      <protection locked="0"/>
    </xf>
    <xf numFmtId="167" fontId="1" fillId="25" borderId="82" xfId="39" applyNumberFormat="1" applyFill="1" applyBorder="1" applyAlignment="1" applyProtection="1">
      <alignment horizontal="left"/>
      <protection locked="0"/>
    </xf>
    <xf numFmtId="0" fontId="1" fillId="25" borderId="82" xfId="39" applyFill="1" applyBorder="1" applyAlignment="1" applyProtection="1">
      <alignment horizontal="left"/>
      <protection locked="0"/>
    </xf>
    <xf numFmtId="5" fontId="27" fillId="25" borderId="82" xfId="39" applyNumberFormat="1" applyFont="1" applyFill="1" applyBorder="1" applyProtection="1">
      <protection locked="0"/>
    </xf>
    <xf numFmtId="5" fontId="1" fillId="25" borderId="64" xfId="39" applyNumberFormat="1" applyFill="1" applyBorder="1" applyProtection="1">
      <protection locked="0"/>
    </xf>
    <xf numFmtId="0" fontId="27" fillId="0" borderId="53" xfId="39" applyFont="1" applyFill="1" applyBorder="1" applyProtection="1">
      <protection locked="0"/>
    </xf>
    <xf numFmtId="167" fontId="27" fillId="0" borderId="72" xfId="39" applyNumberFormat="1" applyFont="1" applyFill="1" applyBorder="1" applyAlignment="1" applyProtection="1">
      <alignment horizontal="left"/>
      <protection locked="0"/>
    </xf>
    <xf numFmtId="0" fontId="27" fillId="0" borderId="31" xfId="39" applyFont="1" applyFill="1" applyBorder="1" applyAlignment="1" applyProtection="1">
      <alignment horizontal="left"/>
      <protection locked="0"/>
    </xf>
    <xf numFmtId="5" fontId="27" fillId="0" borderId="31" xfId="39" applyNumberFormat="1" applyFont="1" applyFill="1" applyBorder="1" applyAlignment="1" applyProtection="1">
      <alignment horizontal="center"/>
      <protection locked="0"/>
    </xf>
    <xf numFmtId="5" fontId="1" fillId="0" borderId="31" xfId="39" applyNumberFormat="1" applyFill="1" applyBorder="1" applyProtection="1">
      <protection locked="0"/>
    </xf>
    <xf numFmtId="0" fontId="90" fillId="0" borderId="31" xfId="39" applyFont="1" applyFill="1" applyBorder="1" applyProtection="1">
      <protection locked="0"/>
    </xf>
    <xf numFmtId="167" fontId="1" fillId="0" borderId="31" xfId="39" applyNumberFormat="1" applyFill="1" applyBorder="1" applyAlignment="1" applyProtection="1">
      <alignment horizontal="left"/>
      <protection locked="0"/>
    </xf>
    <xf numFmtId="0" fontId="1" fillId="0" borderId="31" xfId="39" applyFill="1" applyBorder="1" applyAlignment="1" applyProtection="1">
      <alignment horizontal="left"/>
      <protection locked="0"/>
    </xf>
    <xf numFmtId="0" fontId="1" fillId="0" borderId="0" xfId="39" applyFill="1" applyBorder="1" applyProtection="1">
      <protection locked="0"/>
    </xf>
    <xf numFmtId="0" fontId="1" fillId="0" borderId="0" xfId="39" applyFill="1" applyProtection="1">
      <protection locked="0"/>
    </xf>
    <xf numFmtId="0" fontId="1" fillId="0" borderId="31" xfId="39" applyFill="1" applyBorder="1" applyProtection="1">
      <protection locked="0"/>
    </xf>
    <xf numFmtId="5" fontId="27" fillId="0" borderId="31" xfId="39" applyNumberFormat="1" applyFont="1" applyFill="1" applyBorder="1" applyProtection="1">
      <protection locked="0"/>
    </xf>
    <xf numFmtId="167" fontId="27" fillId="25" borderId="83" xfId="39" applyNumberFormat="1" applyFont="1" applyFill="1" applyBorder="1" applyAlignment="1" applyProtection="1">
      <alignment horizontal="left"/>
      <protection locked="0"/>
    </xf>
    <xf numFmtId="0" fontId="27" fillId="25" borderId="82" xfId="39" applyFont="1" applyFill="1" applyBorder="1" applyAlignment="1" applyProtection="1">
      <alignment horizontal="left"/>
      <protection locked="0"/>
    </xf>
    <xf numFmtId="5" fontId="27" fillId="25" borderId="81" xfId="39" applyNumberFormat="1" applyFont="1" applyFill="1" applyBorder="1" applyProtection="1">
      <protection locked="0"/>
    </xf>
    <xf numFmtId="0" fontId="27" fillId="0" borderId="72" xfId="39" applyFont="1" applyFill="1" applyBorder="1" applyAlignment="1" applyProtection="1">
      <alignment horizontal="left"/>
      <protection locked="0"/>
    </xf>
    <xf numFmtId="5" fontId="27" fillId="0" borderId="72" xfId="39" applyNumberFormat="1" applyFont="1" applyFill="1" applyBorder="1" applyProtection="1">
      <protection locked="0"/>
    </xf>
    <xf numFmtId="5" fontId="27" fillId="0" borderId="51" xfId="39" applyNumberFormat="1" applyFont="1" applyFill="1" applyBorder="1" applyAlignment="1" applyProtection="1">
      <alignment horizontal="center"/>
      <protection locked="0"/>
    </xf>
    <xf numFmtId="0" fontId="27" fillId="0" borderId="57" xfId="39" applyFont="1" applyFill="1" applyBorder="1" applyProtection="1">
      <protection locked="0"/>
    </xf>
    <xf numFmtId="167" fontId="27" fillId="0" borderId="11" xfId="39" applyNumberFormat="1" applyFont="1" applyFill="1" applyBorder="1" applyAlignment="1" applyProtection="1">
      <alignment horizontal="left"/>
      <protection locked="0"/>
    </xf>
    <xf numFmtId="0" fontId="27" fillId="0" borderId="11" xfId="39" applyFont="1" applyFill="1" applyBorder="1" applyAlignment="1" applyProtection="1">
      <alignment horizontal="left"/>
      <protection locked="0"/>
    </xf>
    <xf numFmtId="0" fontId="1" fillId="0" borderId="11" xfId="39" applyFont="1" applyFill="1" applyBorder="1" applyAlignment="1" applyProtection="1">
      <alignment horizontal="left"/>
      <protection locked="0"/>
    </xf>
    <xf numFmtId="5" fontId="27" fillId="0" borderId="11" xfId="39" applyNumberFormat="1" applyFont="1" applyFill="1" applyBorder="1" applyProtection="1">
      <protection locked="0"/>
    </xf>
    <xf numFmtId="5" fontId="27" fillId="0" borderId="69" xfId="39" applyNumberFormat="1" applyFont="1" applyFill="1" applyBorder="1" applyAlignment="1" applyProtection="1">
      <alignment horizontal="center"/>
      <protection locked="0"/>
    </xf>
    <xf numFmtId="0" fontId="1" fillId="0" borderId="88" xfId="39" applyFill="1" applyBorder="1" applyProtection="1">
      <protection locked="0"/>
    </xf>
    <xf numFmtId="0" fontId="81" fillId="0" borderId="0" xfId="39" applyFont="1" applyFill="1" applyBorder="1" applyAlignment="1" applyProtection="1">
      <protection locked="0"/>
    </xf>
    <xf numFmtId="167" fontId="1" fillId="0" borderId="0" xfId="39" applyNumberFormat="1" applyFill="1" applyBorder="1" applyAlignment="1" applyProtection="1">
      <alignment horizontal="left"/>
      <protection locked="0"/>
    </xf>
    <xf numFmtId="0" fontId="1" fillId="0" borderId="0" xfId="39" applyFill="1" applyBorder="1" applyAlignment="1" applyProtection="1">
      <alignment horizontal="left"/>
      <protection locked="0"/>
    </xf>
    <xf numFmtId="5" fontId="27" fillId="0" borderId="0" xfId="39" applyNumberFormat="1" applyFont="1" applyFill="1" applyBorder="1" applyAlignment="1" applyProtection="1">
      <alignment horizontal="right"/>
      <protection locked="0"/>
    </xf>
    <xf numFmtId="5" fontId="27" fillId="0" borderId="0" xfId="39" applyNumberFormat="1" applyFont="1" applyFill="1" applyBorder="1" applyProtection="1">
      <protection locked="0"/>
    </xf>
    <xf numFmtId="0" fontId="1" fillId="0" borderId="19" xfId="39" applyFill="1" applyBorder="1" applyProtection="1">
      <protection locked="0"/>
    </xf>
    <xf numFmtId="167" fontId="1" fillId="0" borderId="19" xfId="39" applyNumberFormat="1" applyFill="1" applyBorder="1" applyAlignment="1" applyProtection="1">
      <alignment horizontal="left"/>
      <protection locked="0"/>
    </xf>
    <xf numFmtId="0" fontId="1" fillId="0" borderId="19" xfId="39" applyFill="1" applyBorder="1" applyAlignment="1" applyProtection="1">
      <alignment horizontal="left"/>
      <protection locked="0"/>
    </xf>
    <xf numFmtId="5" fontId="27" fillId="0" borderId="19" xfId="39" applyNumberFormat="1" applyFont="1" applyFill="1" applyBorder="1" applyAlignment="1" applyProtection="1">
      <alignment horizontal="right"/>
      <protection locked="0"/>
    </xf>
    <xf numFmtId="5" fontId="27" fillId="0" borderId="19" xfId="39" applyNumberFormat="1" applyFont="1" applyFill="1" applyBorder="1" applyProtection="1">
      <protection locked="0"/>
    </xf>
    <xf numFmtId="0" fontId="81" fillId="0" borderId="13" xfId="0" applyFont="1" applyBorder="1" applyAlignment="1">
      <alignment horizontal="center"/>
    </xf>
    <xf numFmtId="0" fontId="81" fillId="0" borderId="29" xfId="0" applyFont="1" applyBorder="1"/>
    <xf numFmtId="0" fontId="81" fillId="0" borderId="13" xfId="0" applyFont="1" applyBorder="1"/>
    <xf numFmtId="6" fontId="81" fillId="0" borderId="13" xfId="0" applyNumberFormat="1" applyFont="1" applyBorder="1"/>
    <xf numFmtId="6" fontId="81" fillId="0" borderId="29" xfId="0" applyNumberFormat="1" applyFont="1" applyBorder="1"/>
    <xf numFmtId="0" fontId="51" fillId="0" borderId="13" xfId="0" applyFont="1" applyBorder="1" applyAlignment="1">
      <alignment wrapText="1"/>
    </xf>
    <xf numFmtId="6" fontId="81" fillId="0" borderId="59" xfId="0" applyNumberFormat="1" applyFont="1" applyBorder="1" applyAlignment="1">
      <alignment horizontal="center"/>
    </xf>
    <xf numFmtId="167" fontId="27" fillId="0" borderId="52" xfId="0" applyNumberFormat="1" applyFont="1" applyBorder="1" applyAlignment="1">
      <alignment horizontal="center"/>
    </xf>
    <xf numFmtId="6" fontId="27" fillId="0" borderId="52" xfId="0" applyNumberFormat="1" applyFont="1" applyBorder="1" applyAlignment="1">
      <alignment horizontal="center"/>
    </xf>
    <xf numFmtId="167" fontId="27" fillId="0" borderId="55" xfId="0" applyNumberFormat="1" applyFont="1" applyBorder="1" applyAlignment="1">
      <alignment horizontal="center"/>
    </xf>
    <xf numFmtId="6" fontId="27" fillId="0" borderId="55" xfId="0" applyNumberFormat="1" applyFont="1" applyBorder="1" applyAlignment="1">
      <alignment horizontal="center"/>
    </xf>
    <xf numFmtId="0" fontId="30" fillId="0" borderId="55" xfId="0" applyFont="1" applyBorder="1" applyAlignment="1">
      <alignment horizontal="centerContinuous"/>
    </xf>
    <xf numFmtId="167" fontId="27" fillId="0" borderId="31" xfId="0" applyNumberFormat="1" applyFont="1" applyBorder="1" applyAlignment="1" applyProtection="1">
      <alignment horizontal="left"/>
      <protection locked="0"/>
    </xf>
    <xf numFmtId="0" fontId="1" fillId="0" borderId="31" xfId="0" applyFont="1" applyBorder="1" applyProtection="1">
      <protection locked="0"/>
    </xf>
    <xf numFmtId="6" fontId="81" fillId="0" borderId="0" xfId="0" applyNumberFormat="1" applyFont="1"/>
    <xf numFmtId="0" fontId="81" fillId="0" borderId="0" xfId="0" applyFont="1" applyFill="1"/>
    <xf numFmtId="0" fontId="80" fillId="0" borderId="0" xfId="0" applyFont="1"/>
    <xf numFmtId="0" fontId="1" fillId="40" borderId="23" xfId="0" applyFont="1" applyFill="1" applyBorder="1" applyAlignment="1">
      <alignment horizontal="centerContinuous"/>
    </xf>
    <xf numFmtId="0" fontId="33" fillId="41" borderId="47" xfId="0" applyFont="1" applyFill="1" applyBorder="1" applyProtection="1">
      <protection locked="0"/>
    </xf>
    <xf numFmtId="0" fontId="33" fillId="41" borderId="46" xfId="0" applyFont="1" applyFill="1" applyBorder="1" applyProtection="1">
      <protection locked="0"/>
    </xf>
    <xf numFmtId="0" fontId="33" fillId="41" borderId="15" xfId="0" applyFont="1" applyFill="1" applyBorder="1" applyProtection="1">
      <protection locked="0"/>
    </xf>
    <xf numFmtId="0" fontId="34" fillId="41" borderId="66" xfId="0" applyFont="1" applyFill="1" applyBorder="1" applyAlignment="1" applyProtection="1">
      <alignment horizontal="centerContinuous"/>
      <protection locked="0"/>
    </xf>
    <xf numFmtId="0" fontId="34" fillId="41" borderId="0" xfId="0" applyFont="1" applyFill="1" applyBorder="1" applyAlignment="1" applyProtection="1">
      <alignment horizontal="centerContinuous"/>
      <protection locked="0"/>
    </xf>
    <xf numFmtId="0" fontId="34" fillId="41" borderId="67" xfId="0" applyFont="1" applyFill="1" applyBorder="1" applyAlignment="1" applyProtection="1">
      <alignment horizontal="centerContinuous"/>
      <protection locked="0"/>
    </xf>
    <xf numFmtId="0" fontId="34" fillId="41" borderId="48" xfId="0" applyFont="1" applyFill="1" applyBorder="1" applyAlignment="1" applyProtection="1">
      <alignment horizontal="centerContinuous"/>
      <protection locked="0"/>
    </xf>
    <xf numFmtId="0" fontId="34" fillId="41" borderId="38" xfId="0" applyFont="1" applyFill="1" applyBorder="1" applyAlignment="1" applyProtection="1">
      <alignment horizontal="centerContinuous"/>
      <protection locked="0"/>
    </xf>
    <xf numFmtId="0" fontId="34" fillId="41" borderId="16" xfId="0" applyFont="1" applyFill="1" applyBorder="1" applyAlignment="1" applyProtection="1">
      <alignment horizontal="centerContinuous"/>
      <protection locked="0"/>
    </xf>
    <xf numFmtId="0" fontId="1" fillId="0" borderId="0" xfId="0" applyFont="1" applyFill="1" applyBorder="1" applyAlignment="1" applyProtection="1">
      <alignment horizontal="centerContinuous"/>
    </xf>
    <xf numFmtId="0" fontId="33" fillId="0" borderId="0" xfId="0" applyFont="1" applyFill="1" applyBorder="1" applyAlignment="1" applyProtection="1">
      <alignment horizontal="centerContinuous"/>
    </xf>
    <xf numFmtId="0" fontId="1" fillId="0" borderId="0" xfId="0" applyFont="1" applyFill="1" applyBorder="1" applyProtection="1"/>
    <xf numFmtId="5" fontId="27" fillId="0" borderId="0" xfId="0" applyNumberFormat="1" applyFont="1"/>
    <xf numFmtId="0" fontId="82" fillId="0" borderId="0" xfId="0" applyFont="1"/>
    <xf numFmtId="0" fontId="91" fillId="0" borderId="0" xfId="0" applyFont="1" applyAlignment="1">
      <alignment horizontal="right"/>
    </xf>
    <xf numFmtId="0" fontId="41" fillId="0" borderId="0" xfId="0" applyFont="1" applyProtection="1">
      <protection locked="0"/>
    </xf>
    <xf numFmtId="0" fontId="28" fillId="0" borderId="0" xfId="0" applyFont="1" applyFill="1" applyBorder="1" applyAlignment="1" applyProtection="1">
      <alignment horizontal="left"/>
      <protection locked="0"/>
    </xf>
    <xf numFmtId="0" fontId="0" fillId="0" borderId="31" xfId="0" applyFill="1" applyBorder="1" applyProtection="1">
      <protection locked="0"/>
    </xf>
    <xf numFmtId="0" fontId="27" fillId="0" borderId="0" xfId="0" applyFont="1" applyFill="1" applyBorder="1" applyAlignment="1" applyProtection="1">
      <alignment horizontal="centerContinuous"/>
      <protection locked="0"/>
    </xf>
    <xf numFmtId="0" fontId="85" fillId="46" borderId="0" xfId="0" applyFont="1" applyFill="1"/>
    <xf numFmtId="0" fontId="81" fillId="0" borderId="0" xfId="0" applyFont="1" applyFill="1" applyBorder="1" applyAlignment="1" applyProtection="1">
      <protection locked="0"/>
    </xf>
    <xf numFmtId="0" fontId="1" fillId="0" borderId="10" xfId="0" applyFont="1" applyBorder="1" applyAlignment="1" applyProtection="1">
      <alignment wrapText="1"/>
    </xf>
    <xf numFmtId="0" fontId="0" fillId="0" borderId="23" xfId="0" applyBorder="1" applyAlignment="1" applyProtection="1">
      <alignment wrapText="1"/>
    </xf>
    <xf numFmtId="0" fontId="0" fillId="0" borderId="10" xfId="0" applyBorder="1" applyAlignment="1" applyProtection="1">
      <alignment wrapText="1"/>
    </xf>
    <xf numFmtId="0" fontId="27" fillId="0" borderId="10" xfId="0" applyFont="1" applyFill="1" applyBorder="1" applyAlignment="1">
      <alignment wrapText="1"/>
    </xf>
    <xf numFmtId="0" fontId="0" fillId="0" borderId="23" xfId="0" applyBorder="1" applyAlignment="1">
      <alignment wrapText="1"/>
    </xf>
    <xf numFmtId="0" fontId="0" fillId="0" borderId="10" xfId="0" applyBorder="1" applyAlignment="1">
      <alignment wrapText="1"/>
    </xf>
    <xf numFmtId="0" fontId="1" fillId="0" borderId="10" xfId="0" applyFont="1" applyFill="1" applyBorder="1" applyAlignment="1">
      <alignment wrapText="1"/>
    </xf>
    <xf numFmtId="0" fontId="1" fillId="0" borderId="10" xfId="0" applyNumberFormat="1" applyFont="1" applyFill="1" applyBorder="1" applyAlignment="1">
      <alignment wrapText="1"/>
    </xf>
    <xf numFmtId="0" fontId="1" fillId="0" borderId="23" xfId="0" applyFont="1" applyBorder="1" applyAlignment="1">
      <alignment horizontal="left" wrapText="1"/>
    </xf>
    <xf numFmtId="0" fontId="54" fillId="0" borderId="23" xfId="0" applyFont="1" applyBorder="1" applyAlignment="1">
      <alignment horizontal="left" wrapText="1"/>
    </xf>
    <xf numFmtId="0" fontId="1" fillId="0" borderId="23" xfId="0" applyFont="1" applyBorder="1" applyAlignment="1">
      <alignment wrapText="1"/>
    </xf>
    <xf numFmtId="0" fontId="54" fillId="0" borderId="23" xfId="0" applyFont="1" applyBorder="1" applyAlignment="1">
      <alignment wrapText="1"/>
    </xf>
    <xf numFmtId="0" fontId="1" fillId="0" borderId="10" xfId="0" applyFont="1" applyBorder="1" applyAlignment="1">
      <alignment horizontal="left" wrapText="1"/>
    </xf>
    <xf numFmtId="0" fontId="0" fillId="0" borderId="23" xfId="0" applyBorder="1" applyAlignment="1">
      <alignment horizontal="left" wrapText="1"/>
    </xf>
    <xf numFmtId="0" fontId="0" fillId="0" borderId="10" xfId="0" applyBorder="1" applyAlignment="1">
      <alignment horizontal="left" wrapText="1"/>
    </xf>
    <xf numFmtId="0" fontId="1" fillId="0" borderId="10" xfId="0" applyNumberFormat="1" applyFont="1" applyBorder="1" applyAlignment="1">
      <alignment wrapText="1"/>
    </xf>
    <xf numFmtId="0" fontId="1" fillId="0" borderId="10" xfId="0" applyNumberFormat="1" applyFont="1" applyBorder="1" applyAlignment="1">
      <alignment horizontal="left" wrapText="1"/>
    </xf>
    <xf numFmtId="0" fontId="1" fillId="0" borderId="10" xfId="0" applyFont="1" applyBorder="1" applyAlignment="1">
      <alignment wrapText="1"/>
    </xf>
    <xf numFmtId="0" fontId="27" fillId="0" borderId="10" xfId="0" applyFont="1" applyFill="1" applyBorder="1" applyAlignment="1">
      <alignment horizontal="left" wrapText="1"/>
    </xf>
    <xf numFmtId="0" fontId="68" fillId="45" borderId="24" xfId="0" applyFont="1" applyFill="1" applyBorder="1" applyAlignment="1">
      <alignment horizontal="left" wrapText="1"/>
    </xf>
    <xf numFmtId="0" fontId="68" fillId="45" borderId="25" xfId="0" applyFont="1" applyFill="1" applyBorder="1" applyAlignment="1">
      <alignment horizontal="left" wrapText="1"/>
    </xf>
    <xf numFmtId="0" fontId="21" fillId="0" borderId="66" xfId="0" applyFont="1" applyBorder="1" applyAlignment="1">
      <alignment wrapText="1"/>
    </xf>
    <xf numFmtId="0" fontId="21" fillId="0" borderId="0" xfId="0" applyFont="1" applyBorder="1" applyAlignment="1">
      <alignment wrapText="1"/>
    </xf>
    <xf numFmtId="0" fontId="21" fillId="0" borderId="67" xfId="0" applyFont="1" applyBorder="1" applyAlignment="1">
      <alignment wrapText="1"/>
    </xf>
    <xf numFmtId="0" fontId="89" fillId="0" borderId="66" xfId="0" applyFont="1" applyFill="1" applyBorder="1" applyAlignment="1">
      <alignment horizontal="left" wrapText="1"/>
    </xf>
    <xf numFmtId="0" fontId="89" fillId="0" borderId="0" xfId="0" applyFont="1" applyFill="1" applyBorder="1" applyAlignment="1">
      <alignment horizontal="left" wrapText="1"/>
    </xf>
    <xf numFmtId="0" fontId="89" fillId="0" borderId="67" xfId="0" applyFont="1" applyFill="1" applyBorder="1" applyAlignment="1">
      <alignment horizontal="left" wrapText="1"/>
    </xf>
    <xf numFmtId="0" fontId="21" fillId="0" borderId="66" xfId="0" applyFont="1" applyFill="1" applyBorder="1" applyAlignment="1">
      <alignment wrapText="1"/>
    </xf>
    <xf numFmtId="0" fontId="1" fillId="0" borderId="0" xfId="0" applyFont="1" applyFill="1" applyBorder="1" applyAlignment="1">
      <alignment wrapText="1"/>
    </xf>
    <xf numFmtId="0" fontId="1" fillId="0" borderId="66" xfId="0" applyFont="1" applyFill="1" applyBorder="1" applyAlignment="1">
      <alignment wrapText="1"/>
    </xf>
    <xf numFmtId="0" fontId="21" fillId="0" borderId="10" xfId="0" applyFont="1" applyFill="1" applyBorder="1" applyAlignment="1">
      <alignment wrapText="1"/>
    </xf>
    <xf numFmtId="0" fontId="54" fillId="0" borderId="0" xfId="0" applyFont="1" applyFill="1" applyAlignment="1">
      <alignment wrapText="1"/>
    </xf>
    <xf numFmtId="0" fontId="54" fillId="0" borderId="10" xfId="0" applyFont="1" applyFill="1" applyBorder="1" applyAlignment="1">
      <alignment wrapText="1"/>
    </xf>
    <xf numFmtId="0" fontId="71" fillId="0" borderId="13" xfId="0" applyFont="1" applyBorder="1" applyAlignment="1">
      <alignment horizontal="center" wrapText="1"/>
    </xf>
    <xf numFmtId="0" fontId="81" fillId="0" borderId="11" xfId="0" applyFont="1" applyBorder="1" applyAlignment="1">
      <alignment horizontal="center" wrapText="1"/>
    </xf>
    <xf numFmtId="0" fontId="24" fillId="0" borderId="10" xfId="0" applyFont="1" applyBorder="1" applyAlignment="1">
      <alignment wrapText="1"/>
    </xf>
    <xf numFmtId="0" fontId="24" fillId="0" borderId="0" xfId="0" applyFont="1" applyBorder="1" applyAlignment="1">
      <alignment wrapText="1"/>
    </xf>
    <xf numFmtId="0" fontId="24" fillId="0" borderId="14" xfId="0" applyFont="1" applyBorder="1" applyAlignment="1">
      <alignment wrapText="1"/>
    </xf>
    <xf numFmtId="0" fontId="24" fillId="0" borderId="19" xfId="0" applyFont="1" applyBorder="1" applyAlignment="1">
      <alignment wrapText="1"/>
    </xf>
    <xf numFmtId="165" fontId="20" fillId="27" borderId="72" xfId="28" applyNumberFormat="1" applyFont="1" applyFill="1" applyBorder="1" applyAlignment="1">
      <alignment horizontal="center" vertical="top" wrapText="1"/>
    </xf>
    <xf numFmtId="165" fontId="20" fillId="27" borderId="13" xfId="28" applyNumberFormat="1" applyFont="1" applyFill="1" applyBorder="1" applyAlignment="1">
      <alignment horizontal="center" vertical="top" wrapText="1"/>
    </xf>
    <xf numFmtId="165" fontId="20" fillId="27" borderId="11" xfId="28" applyNumberFormat="1" applyFont="1" applyFill="1" applyBorder="1" applyAlignment="1">
      <alignment horizontal="center" vertical="top" wrapText="1"/>
    </xf>
    <xf numFmtId="0" fontId="21" fillId="0" borderId="47" xfId="0" applyFont="1" applyBorder="1" applyAlignment="1">
      <alignment wrapText="1"/>
    </xf>
    <xf numFmtId="0" fontId="21" fillId="0" borderId="46" xfId="0" applyFont="1" applyBorder="1" applyAlignment="1">
      <alignment wrapText="1"/>
    </xf>
    <xf numFmtId="0" fontId="21" fillId="0" borderId="15" xfId="0" applyFont="1" applyBorder="1" applyAlignment="1">
      <alignment wrapText="1"/>
    </xf>
    <xf numFmtId="0" fontId="27" fillId="24" borderId="20" xfId="0" applyFont="1" applyFill="1" applyBorder="1" applyAlignment="1" applyProtection="1">
      <alignment horizontal="center" wrapText="1"/>
      <protection locked="0"/>
    </xf>
    <xf numFmtId="0" fontId="27" fillId="0" borderId="21" xfId="0" applyFont="1" applyBorder="1" applyAlignment="1" applyProtection="1">
      <alignment horizontal="center" wrapText="1"/>
      <protection locked="0"/>
    </xf>
    <xf numFmtId="0" fontId="27" fillId="0" borderId="22" xfId="0" applyFont="1" applyBorder="1" applyAlignment="1" applyProtection="1">
      <alignment horizontal="center" wrapText="1"/>
      <protection locked="0"/>
    </xf>
    <xf numFmtId="0" fontId="27" fillId="0" borderId="14" xfId="0" applyFont="1" applyBorder="1" applyAlignment="1" applyProtection="1">
      <alignment horizontal="center" wrapText="1"/>
      <protection locked="0"/>
    </xf>
    <xf numFmtId="0" fontId="27" fillId="0" borderId="19" xfId="0" applyFont="1" applyBorder="1" applyAlignment="1" applyProtection="1">
      <alignment horizontal="center" wrapText="1"/>
      <protection locked="0"/>
    </xf>
    <xf numFmtId="0" fontId="27" fillId="0" borderId="35" xfId="0" applyFont="1" applyBorder="1" applyAlignment="1" applyProtection="1">
      <alignment horizontal="center" wrapText="1"/>
      <protection locked="0"/>
    </xf>
    <xf numFmtId="0" fontId="0" fillId="0" borderId="21" xfId="0" applyBorder="1" applyAlignment="1" applyProtection="1">
      <alignment horizontal="center" wrapText="1"/>
      <protection locked="0"/>
    </xf>
    <xf numFmtId="0" fontId="0" fillId="0" borderId="22" xfId="0" applyBorder="1" applyAlignment="1" applyProtection="1">
      <alignment horizontal="center" wrapText="1"/>
      <protection locked="0"/>
    </xf>
    <xf numFmtId="0" fontId="0" fillId="0" borderId="14" xfId="0" applyBorder="1" applyAlignment="1" applyProtection="1">
      <alignment horizontal="center" wrapText="1"/>
      <protection locked="0"/>
    </xf>
    <xf numFmtId="0" fontId="0" fillId="0" borderId="19" xfId="0" applyBorder="1" applyAlignment="1" applyProtection="1">
      <alignment horizontal="center" wrapText="1"/>
      <protection locked="0"/>
    </xf>
    <xf numFmtId="0" fontId="0" fillId="0" borderId="35" xfId="0" applyBorder="1" applyAlignment="1" applyProtection="1">
      <alignment horizontal="center" wrapText="1"/>
      <protection locked="0"/>
    </xf>
    <xf numFmtId="0" fontId="59" fillId="0" borderId="10" xfId="0" applyFont="1" applyBorder="1" applyAlignment="1">
      <alignment horizontal="left" wrapText="1"/>
    </xf>
    <xf numFmtId="0" fontId="59" fillId="0" borderId="0" xfId="0" applyFont="1" applyBorder="1" applyAlignment="1">
      <alignment wrapText="1"/>
    </xf>
    <xf numFmtId="0" fontId="59" fillId="0" borderId="23" xfId="0" applyFont="1" applyBorder="1" applyAlignment="1">
      <alignment wrapText="1"/>
    </xf>
    <xf numFmtId="0" fontId="59" fillId="0" borderId="10" xfId="0" applyFont="1" applyBorder="1" applyAlignment="1">
      <alignment wrapText="1"/>
    </xf>
    <xf numFmtId="0" fontId="59" fillId="0" borderId="10" xfId="0" applyNumberFormat="1" applyFont="1" applyBorder="1" applyAlignment="1">
      <alignment wrapText="1"/>
    </xf>
    <xf numFmtId="0" fontId="27" fillId="24" borderId="20" xfId="0" applyFont="1" applyFill="1" applyBorder="1" applyAlignment="1">
      <alignment horizontal="center" wrapText="1"/>
    </xf>
    <xf numFmtId="0" fontId="27" fillId="0" borderId="21" xfId="0" applyFont="1" applyBorder="1" applyAlignment="1">
      <alignment horizontal="center" wrapText="1"/>
    </xf>
    <xf numFmtId="0" fontId="27" fillId="0" borderId="22" xfId="0" applyFont="1" applyBorder="1" applyAlignment="1">
      <alignment horizontal="center" wrapText="1"/>
    </xf>
    <xf numFmtId="0" fontId="27" fillId="0" borderId="14" xfId="0" applyFont="1" applyBorder="1" applyAlignment="1">
      <alignment horizontal="center" wrapText="1"/>
    </xf>
    <xf numFmtId="0" fontId="27" fillId="0" borderId="19" xfId="0" applyFont="1" applyBorder="1" applyAlignment="1">
      <alignment horizontal="center" wrapText="1"/>
    </xf>
    <xf numFmtId="0" fontId="27" fillId="0" borderId="35" xfId="0" applyFont="1" applyBorder="1" applyAlignment="1">
      <alignment horizontal="center" wrapText="1"/>
    </xf>
    <xf numFmtId="0" fontId="59" fillId="0" borderId="10" xfId="0" applyFont="1" applyFill="1" applyBorder="1" applyAlignment="1">
      <alignment wrapText="1"/>
    </xf>
    <xf numFmtId="0" fontId="59" fillId="0" borderId="0" xfId="0" applyFont="1" applyFill="1" applyBorder="1" applyAlignment="1">
      <alignment wrapText="1"/>
    </xf>
    <xf numFmtId="0" fontId="59" fillId="0" borderId="0" xfId="0" applyFont="1" applyAlignment="1">
      <alignment wrapText="1"/>
    </xf>
    <xf numFmtId="0" fontId="59" fillId="0" borderId="0" xfId="0" applyFont="1" applyFill="1" applyAlignment="1">
      <alignment wrapText="1"/>
    </xf>
    <xf numFmtId="0" fontId="0" fillId="0" borderId="21" xfId="0" applyBorder="1" applyAlignment="1">
      <alignment horizontal="center" wrapText="1"/>
    </xf>
    <xf numFmtId="0" fontId="0" fillId="0" borderId="22" xfId="0" applyBorder="1" applyAlignment="1">
      <alignment horizontal="center" wrapText="1"/>
    </xf>
    <xf numFmtId="0" fontId="0" fillId="0" borderId="14" xfId="0" applyBorder="1" applyAlignment="1">
      <alignment horizontal="center" wrapText="1"/>
    </xf>
    <xf numFmtId="0" fontId="0" fillId="0" borderId="19" xfId="0" applyBorder="1" applyAlignment="1">
      <alignment horizontal="center" wrapText="1"/>
    </xf>
    <xf numFmtId="0" fontId="0" fillId="0" borderId="35" xfId="0" applyBorder="1" applyAlignment="1">
      <alignment horizontal="center" wrapText="1"/>
    </xf>
    <xf numFmtId="0" fontId="1" fillId="0" borderId="0" xfId="0" applyFont="1" applyAlignment="1" applyProtection="1">
      <alignment horizontal="left" wrapText="1"/>
    </xf>
    <xf numFmtId="5" fontId="35" fillId="36" borderId="10" xfId="0" applyNumberFormat="1" applyFont="1" applyFill="1" applyBorder="1" applyAlignment="1">
      <alignment horizontal="center"/>
    </xf>
    <xf numFmtId="5" fontId="35" fillId="36" borderId="0" xfId="0" applyNumberFormat="1" applyFont="1" applyFill="1" applyBorder="1" applyAlignment="1">
      <alignment horizontal="center"/>
    </xf>
    <xf numFmtId="0" fontId="80" fillId="0" borderId="0" xfId="39" applyFont="1" applyFill="1" applyBorder="1" applyAlignment="1">
      <alignment horizontal="left" wrapText="1"/>
    </xf>
    <xf numFmtId="0" fontId="1" fillId="0" borderId="0" xfId="39" applyFont="1" applyFill="1" applyAlignment="1">
      <alignment wrapText="1"/>
    </xf>
    <xf numFmtId="0" fontId="1" fillId="0" borderId="0" xfId="39" applyAlignment="1">
      <alignment wrapText="1"/>
    </xf>
    <xf numFmtId="0" fontId="80" fillId="0" borderId="0" xfId="39" applyFont="1" applyFill="1" applyBorder="1" applyAlignment="1">
      <alignment wrapText="1"/>
    </xf>
    <xf numFmtId="0" fontId="80" fillId="0" borderId="0" xfId="39" applyFont="1" applyAlignment="1">
      <alignment wrapText="1"/>
    </xf>
    <xf numFmtId="0" fontId="1" fillId="0" borderId="0" xfId="39" applyFont="1" applyAlignment="1">
      <alignment wrapText="1"/>
    </xf>
    <xf numFmtId="0" fontId="80" fillId="0" borderId="13" xfId="0" applyFont="1" applyBorder="1" applyAlignment="1">
      <alignment horizontal="left" wrapText="1"/>
    </xf>
    <xf numFmtId="0" fontId="79" fillId="0" borderId="13" xfId="0" applyFont="1" applyBorder="1" applyAlignment="1">
      <alignment wrapText="1"/>
    </xf>
    <xf numFmtId="0" fontId="80" fillId="0" borderId="13" xfId="0" applyFont="1" applyBorder="1" applyAlignment="1" applyProtection="1">
      <alignment horizontal="left" wrapText="1"/>
      <protection locked="0"/>
    </xf>
    <xf numFmtId="0" fontId="79" fillId="0" borderId="29" xfId="0" applyFont="1" applyBorder="1" applyAlignment="1" applyProtection="1">
      <alignment wrapText="1"/>
      <protection locked="0"/>
    </xf>
    <xf numFmtId="0" fontId="1" fillId="0" borderId="0" xfId="0" applyFont="1" applyAlignment="1">
      <alignment horizontal="center" wrapText="1"/>
    </xf>
    <xf numFmtId="0" fontId="0" fillId="0" borderId="0" xfId="0" applyAlignment="1">
      <alignment horizontal="center" wrapText="1"/>
    </xf>
    <xf numFmtId="0" fontId="80" fillId="0" borderId="66" xfId="0" applyFont="1" applyBorder="1" applyAlignment="1" applyProtection="1">
      <alignment horizontal="left" wrapText="1"/>
      <protection locked="0"/>
    </xf>
    <xf numFmtId="0" fontId="80" fillId="0" borderId="0" xfId="0" applyFont="1" applyBorder="1" applyAlignment="1" applyProtection="1">
      <alignment horizontal="left" wrapText="1"/>
      <protection locked="0"/>
    </xf>
    <xf numFmtId="0" fontId="1" fillId="0" borderId="0" xfId="0" applyFont="1" applyFill="1" applyBorder="1" applyAlignment="1" applyProtection="1">
      <alignment horizontal="center" wrapText="1"/>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ellStyle name="Input" xfId="36" builtinId="20" customBuiltin="1"/>
    <cellStyle name="Linked Cell" xfId="37" builtinId="24" customBuiltin="1"/>
    <cellStyle name="Neutral" xfId="38" builtinId="28" customBuiltin="1"/>
    <cellStyle name="Normal" xfId="0" builtinId="0"/>
    <cellStyle name="Normal 2" xfId="39"/>
    <cellStyle name="Normal 3" xfId="45"/>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24994659260841701"/>
        </patternFill>
      </fill>
    </dxf>
    <dxf>
      <fill>
        <patternFill>
          <bgColor theme="0" tint="-0.14996795556505021"/>
        </patternFill>
      </fill>
    </dxf>
    <dxf>
      <fill>
        <patternFill>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00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0</xdr:colOff>
      <xdr:row>51</xdr:row>
      <xdr:rowOff>0</xdr:rowOff>
    </xdr:from>
    <xdr:to>
      <xdr:col>4</xdr:col>
      <xdr:colOff>1115261</xdr:colOff>
      <xdr:row>54</xdr:row>
      <xdr:rowOff>87563</xdr:rowOff>
    </xdr:to>
    <xdr:sp macro="" textlink="">
      <xdr:nvSpPr>
        <xdr:cNvPr id="3" name="TextBox 2"/>
        <xdr:cNvSpPr txBox="1"/>
      </xdr:nvSpPr>
      <xdr:spPr>
        <a:xfrm>
          <a:off x="3781425" y="9591675"/>
          <a:ext cx="2391611" cy="573338"/>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666749</xdr:colOff>
      <xdr:row>19</xdr:row>
      <xdr:rowOff>4763</xdr:rowOff>
    </xdr:from>
    <xdr:to>
      <xdr:col>3</xdr:col>
      <xdr:colOff>547687</xdr:colOff>
      <xdr:row>21</xdr:row>
      <xdr:rowOff>78582</xdr:rowOff>
    </xdr:to>
    <xdr:sp macro="" textlink="">
      <xdr:nvSpPr>
        <xdr:cNvPr id="3" name="TextBox 2"/>
        <xdr:cNvSpPr txBox="1"/>
      </xdr:nvSpPr>
      <xdr:spPr>
        <a:xfrm>
          <a:off x="1438274" y="5319713"/>
          <a:ext cx="2386013" cy="559594"/>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821505</xdr:colOff>
      <xdr:row>20</xdr:row>
      <xdr:rowOff>28576</xdr:rowOff>
    </xdr:from>
    <xdr:to>
      <xdr:col>3</xdr:col>
      <xdr:colOff>1396180</xdr:colOff>
      <xdr:row>23</xdr:row>
      <xdr:rowOff>100236</xdr:rowOff>
    </xdr:to>
    <xdr:sp macro="" textlink="">
      <xdr:nvSpPr>
        <xdr:cNvPr id="2" name="TextBox 1"/>
        <xdr:cNvSpPr txBox="1"/>
      </xdr:nvSpPr>
      <xdr:spPr>
        <a:xfrm>
          <a:off x="2081263" y="3367447"/>
          <a:ext cx="2295320" cy="532547"/>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161925</xdr:colOff>
      <xdr:row>19</xdr:row>
      <xdr:rowOff>85725</xdr:rowOff>
    </xdr:from>
    <xdr:to>
      <xdr:col>5</xdr:col>
      <xdr:colOff>390525</xdr:colOff>
      <xdr:row>19</xdr:row>
      <xdr:rowOff>171450</xdr:rowOff>
    </xdr:to>
    <xdr:sp macro="" textlink="">
      <xdr:nvSpPr>
        <xdr:cNvPr id="11309" name="AutoShape 1"/>
        <xdr:cNvSpPr>
          <a:spLocks noChangeArrowheads="1"/>
        </xdr:cNvSpPr>
      </xdr:nvSpPr>
      <xdr:spPr bwMode="auto">
        <a:xfrm>
          <a:off x="3581400" y="3209925"/>
          <a:ext cx="228600" cy="76200"/>
        </a:xfrm>
        <a:prstGeom prst="rightArrow">
          <a:avLst>
            <a:gd name="adj1" fmla="val 50000"/>
            <a:gd name="adj2" fmla="val 75000"/>
          </a:avLst>
        </a:prstGeom>
        <a:solidFill>
          <a:srgbClr val="FFFFFF"/>
        </a:solidFill>
        <a:ln w="9525">
          <a:solidFill>
            <a:srgbClr val="000000"/>
          </a:solidFill>
          <a:miter lim="800000"/>
          <a:headEnd/>
          <a:tailEnd/>
        </a:ln>
      </xdr:spPr>
    </xdr:sp>
    <xdr:clientData/>
  </xdr:twoCellAnchor>
  <xdr:twoCellAnchor>
    <xdr:from>
      <xdr:col>5</xdr:col>
      <xdr:colOff>161925</xdr:colOff>
      <xdr:row>20</xdr:row>
      <xdr:rowOff>66675</xdr:rowOff>
    </xdr:from>
    <xdr:to>
      <xdr:col>5</xdr:col>
      <xdr:colOff>390525</xdr:colOff>
      <xdr:row>20</xdr:row>
      <xdr:rowOff>152400</xdr:rowOff>
    </xdr:to>
    <xdr:sp macro="" textlink="">
      <xdr:nvSpPr>
        <xdr:cNvPr id="11310" name="AutoShape 2"/>
        <xdr:cNvSpPr>
          <a:spLocks noChangeArrowheads="1"/>
        </xdr:cNvSpPr>
      </xdr:nvSpPr>
      <xdr:spPr bwMode="auto">
        <a:xfrm>
          <a:off x="3581400" y="33528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22</xdr:row>
      <xdr:rowOff>66675</xdr:rowOff>
    </xdr:from>
    <xdr:to>
      <xdr:col>5</xdr:col>
      <xdr:colOff>390525</xdr:colOff>
      <xdr:row>22</xdr:row>
      <xdr:rowOff>152400</xdr:rowOff>
    </xdr:to>
    <xdr:sp macro="" textlink="">
      <xdr:nvSpPr>
        <xdr:cNvPr id="11311" name="AutoShape 3"/>
        <xdr:cNvSpPr>
          <a:spLocks noChangeArrowheads="1"/>
        </xdr:cNvSpPr>
      </xdr:nvSpPr>
      <xdr:spPr bwMode="auto">
        <a:xfrm>
          <a:off x="3581400" y="36766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23</xdr:row>
      <xdr:rowOff>66675</xdr:rowOff>
    </xdr:from>
    <xdr:to>
      <xdr:col>5</xdr:col>
      <xdr:colOff>390525</xdr:colOff>
      <xdr:row>23</xdr:row>
      <xdr:rowOff>152400</xdr:rowOff>
    </xdr:to>
    <xdr:sp macro="" textlink="">
      <xdr:nvSpPr>
        <xdr:cNvPr id="11312" name="AutoShape 4"/>
        <xdr:cNvSpPr>
          <a:spLocks noChangeArrowheads="1"/>
        </xdr:cNvSpPr>
      </xdr:nvSpPr>
      <xdr:spPr bwMode="auto">
        <a:xfrm>
          <a:off x="3581400" y="38385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25</xdr:row>
      <xdr:rowOff>0</xdr:rowOff>
    </xdr:from>
    <xdr:to>
      <xdr:col>5</xdr:col>
      <xdr:colOff>390525</xdr:colOff>
      <xdr:row>25</xdr:row>
      <xdr:rowOff>0</xdr:rowOff>
    </xdr:to>
    <xdr:sp macro="" textlink="">
      <xdr:nvSpPr>
        <xdr:cNvPr id="11313" name="AutoShape 5"/>
        <xdr:cNvSpPr>
          <a:spLocks noChangeArrowheads="1"/>
        </xdr:cNvSpPr>
      </xdr:nvSpPr>
      <xdr:spPr bwMode="auto">
        <a:xfrm>
          <a:off x="3581400" y="409575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25</xdr:row>
      <xdr:rowOff>0</xdr:rowOff>
    </xdr:from>
    <xdr:to>
      <xdr:col>5</xdr:col>
      <xdr:colOff>390525</xdr:colOff>
      <xdr:row>25</xdr:row>
      <xdr:rowOff>0</xdr:rowOff>
    </xdr:to>
    <xdr:sp macro="" textlink="">
      <xdr:nvSpPr>
        <xdr:cNvPr id="11314" name="AutoShape 6"/>
        <xdr:cNvSpPr>
          <a:spLocks noChangeArrowheads="1"/>
        </xdr:cNvSpPr>
      </xdr:nvSpPr>
      <xdr:spPr bwMode="auto">
        <a:xfrm>
          <a:off x="3581400" y="409575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25</xdr:row>
      <xdr:rowOff>66675</xdr:rowOff>
    </xdr:from>
    <xdr:to>
      <xdr:col>5</xdr:col>
      <xdr:colOff>390525</xdr:colOff>
      <xdr:row>25</xdr:row>
      <xdr:rowOff>152400</xdr:rowOff>
    </xdr:to>
    <xdr:sp macro="" textlink="">
      <xdr:nvSpPr>
        <xdr:cNvPr id="11315" name="AutoShape 7"/>
        <xdr:cNvSpPr>
          <a:spLocks noChangeArrowheads="1"/>
        </xdr:cNvSpPr>
      </xdr:nvSpPr>
      <xdr:spPr bwMode="auto">
        <a:xfrm>
          <a:off x="3581400" y="41624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26</xdr:row>
      <xdr:rowOff>66675</xdr:rowOff>
    </xdr:from>
    <xdr:to>
      <xdr:col>5</xdr:col>
      <xdr:colOff>390525</xdr:colOff>
      <xdr:row>26</xdr:row>
      <xdr:rowOff>152400</xdr:rowOff>
    </xdr:to>
    <xdr:sp macro="" textlink="">
      <xdr:nvSpPr>
        <xdr:cNvPr id="11316" name="AutoShape 8"/>
        <xdr:cNvSpPr>
          <a:spLocks noChangeArrowheads="1"/>
        </xdr:cNvSpPr>
      </xdr:nvSpPr>
      <xdr:spPr bwMode="auto">
        <a:xfrm>
          <a:off x="3581400" y="43243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34</xdr:row>
      <xdr:rowOff>66675</xdr:rowOff>
    </xdr:from>
    <xdr:to>
      <xdr:col>5</xdr:col>
      <xdr:colOff>390525</xdr:colOff>
      <xdr:row>34</xdr:row>
      <xdr:rowOff>152400</xdr:rowOff>
    </xdr:to>
    <xdr:sp macro="" textlink="">
      <xdr:nvSpPr>
        <xdr:cNvPr id="11317" name="AutoShape 9"/>
        <xdr:cNvSpPr>
          <a:spLocks noChangeArrowheads="1"/>
        </xdr:cNvSpPr>
      </xdr:nvSpPr>
      <xdr:spPr bwMode="auto">
        <a:xfrm>
          <a:off x="3581400" y="56197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35</xdr:row>
      <xdr:rowOff>66675</xdr:rowOff>
    </xdr:from>
    <xdr:to>
      <xdr:col>5</xdr:col>
      <xdr:colOff>390525</xdr:colOff>
      <xdr:row>35</xdr:row>
      <xdr:rowOff>152400</xdr:rowOff>
    </xdr:to>
    <xdr:sp macro="" textlink="">
      <xdr:nvSpPr>
        <xdr:cNvPr id="11318" name="AutoShape 10"/>
        <xdr:cNvSpPr>
          <a:spLocks noChangeArrowheads="1"/>
        </xdr:cNvSpPr>
      </xdr:nvSpPr>
      <xdr:spPr bwMode="auto">
        <a:xfrm>
          <a:off x="3581400" y="57816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28</xdr:row>
      <xdr:rowOff>66675</xdr:rowOff>
    </xdr:from>
    <xdr:to>
      <xdr:col>5</xdr:col>
      <xdr:colOff>390525</xdr:colOff>
      <xdr:row>28</xdr:row>
      <xdr:rowOff>152400</xdr:rowOff>
    </xdr:to>
    <xdr:sp macro="" textlink="">
      <xdr:nvSpPr>
        <xdr:cNvPr id="11319" name="AutoShape 7"/>
        <xdr:cNvSpPr>
          <a:spLocks noChangeArrowheads="1"/>
        </xdr:cNvSpPr>
      </xdr:nvSpPr>
      <xdr:spPr bwMode="auto">
        <a:xfrm>
          <a:off x="3581400" y="46482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29</xdr:row>
      <xdr:rowOff>66675</xdr:rowOff>
    </xdr:from>
    <xdr:to>
      <xdr:col>5</xdr:col>
      <xdr:colOff>390525</xdr:colOff>
      <xdr:row>29</xdr:row>
      <xdr:rowOff>152400</xdr:rowOff>
    </xdr:to>
    <xdr:sp macro="" textlink="">
      <xdr:nvSpPr>
        <xdr:cNvPr id="11320" name="AutoShape 8"/>
        <xdr:cNvSpPr>
          <a:spLocks noChangeArrowheads="1"/>
        </xdr:cNvSpPr>
      </xdr:nvSpPr>
      <xdr:spPr bwMode="auto">
        <a:xfrm>
          <a:off x="3581400" y="48101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31</xdr:row>
      <xdr:rowOff>66675</xdr:rowOff>
    </xdr:from>
    <xdr:to>
      <xdr:col>5</xdr:col>
      <xdr:colOff>390525</xdr:colOff>
      <xdr:row>31</xdr:row>
      <xdr:rowOff>152400</xdr:rowOff>
    </xdr:to>
    <xdr:sp macro="" textlink="">
      <xdr:nvSpPr>
        <xdr:cNvPr id="11321" name="AutoShape 7"/>
        <xdr:cNvSpPr>
          <a:spLocks noChangeArrowheads="1"/>
        </xdr:cNvSpPr>
      </xdr:nvSpPr>
      <xdr:spPr bwMode="auto">
        <a:xfrm>
          <a:off x="3581400" y="51339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32</xdr:row>
      <xdr:rowOff>66675</xdr:rowOff>
    </xdr:from>
    <xdr:to>
      <xdr:col>5</xdr:col>
      <xdr:colOff>390525</xdr:colOff>
      <xdr:row>32</xdr:row>
      <xdr:rowOff>152400</xdr:rowOff>
    </xdr:to>
    <xdr:sp macro="" textlink="">
      <xdr:nvSpPr>
        <xdr:cNvPr id="11322" name="AutoShape 8"/>
        <xdr:cNvSpPr>
          <a:spLocks noChangeArrowheads="1"/>
        </xdr:cNvSpPr>
      </xdr:nvSpPr>
      <xdr:spPr bwMode="auto">
        <a:xfrm>
          <a:off x="3581400" y="52959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48</xdr:row>
      <xdr:rowOff>85725</xdr:rowOff>
    </xdr:from>
    <xdr:to>
      <xdr:col>5</xdr:col>
      <xdr:colOff>390525</xdr:colOff>
      <xdr:row>48</xdr:row>
      <xdr:rowOff>171450</xdr:rowOff>
    </xdr:to>
    <xdr:sp macro="" textlink="">
      <xdr:nvSpPr>
        <xdr:cNvPr id="11323" name="AutoShape 1"/>
        <xdr:cNvSpPr>
          <a:spLocks noChangeArrowheads="1"/>
        </xdr:cNvSpPr>
      </xdr:nvSpPr>
      <xdr:spPr bwMode="auto">
        <a:xfrm>
          <a:off x="3581400" y="7934325"/>
          <a:ext cx="228600" cy="76200"/>
        </a:xfrm>
        <a:prstGeom prst="rightArrow">
          <a:avLst>
            <a:gd name="adj1" fmla="val 50000"/>
            <a:gd name="adj2" fmla="val 75000"/>
          </a:avLst>
        </a:prstGeom>
        <a:solidFill>
          <a:srgbClr val="FFFFFF"/>
        </a:solidFill>
        <a:ln w="9525">
          <a:solidFill>
            <a:srgbClr val="000000"/>
          </a:solidFill>
          <a:miter lim="800000"/>
          <a:headEnd/>
          <a:tailEnd/>
        </a:ln>
      </xdr:spPr>
    </xdr:sp>
    <xdr:clientData/>
  </xdr:twoCellAnchor>
  <xdr:twoCellAnchor>
    <xdr:from>
      <xdr:col>5</xdr:col>
      <xdr:colOff>161925</xdr:colOff>
      <xdr:row>49</xdr:row>
      <xdr:rowOff>66675</xdr:rowOff>
    </xdr:from>
    <xdr:to>
      <xdr:col>5</xdr:col>
      <xdr:colOff>390525</xdr:colOff>
      <xdr:row>49</xdr:row>
      <xdr:rowOff>152400</xdr:rowOff>
    </xdr:to>
    <xdr:sp macro="" textlink="">
      <xdr:nvSpPr>
        <xdr:cNvPr id="11324" name="AutoShape 2"/>
        <xdr:cNvSpPr>
          <a:spLocks noChangeArrowheads="1"/>
        </xdr:cNvSpPr>
      </xdr:nvSpPr>
      <xdr:spPr bwMode="auto">
        <a:xfrm>
          <a:off x="3581400" y="80772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69</xdr:row>
      <xdr:rowOff>66675</xdr:rowOff>
    </xdr:from>
    <xdr:to>
      <xdr:col>5</xdr:col>
      <xdr:colOff>390525</xdr:colOff>
      <xdr:row>69</xdr:row>
      <xdr:rowOff>152400</xdr:rowOff>
    </xdr:to>
    <xdr:sp macro="" textlink="">
      <xdr:nvSpPr>
        <xdr:cNvPr id="11325" name="AutoShape 3"/>
        <xdr:cNvSpPr>
          <a:spLocks noChangeArrowheads="1"/>
        </xdr:cNvSpPr>
      </xdr:nvSpPr>
      <xdr:spPr bwMode="auto">
        <a:xfrm>
          <a:off x="3581400" y="113157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70</xdr:row>
      <xdr:rowOff>66675</xdr:rowOff>
    </xdr:from>
    <xdr:to>
      <xdr:col>5</xdr:col>
      <xdr:colOff>390525</xdr:colOff>
      <xdr:row>70</xdr:row>
      <xdr:rowOff>152400</xdr:rowOff>
    </xdr:to>
    <xdr:sp macro="" textlink="">
      <xdr:nvSpPr>
        <xdr:cNvPr id="11326" name="AutoShape 4"/>
        <xdr:cNvSpPr>
          <a:spLocks noChangeArrowheads="1"/>
        </xdr:cNvSpPr>
      </xdr:nvSpPr>
      <xdr:spPr bwMode="auto">
        <a:xfrm>
          <a:off x="3581400" y="114776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72</xdr:row>
      <xdr:rowOff>0</xdr:rowOff>
    </xdr:from>
    <xdr:to>
      <xdr:col>5</xdr:col>
      <xdr:colOff>390525</xdr:colOff>
      <xdr:row>72</xdr:row>
      <xdr:rowOff>0</xdr:rowOff>
    </xdr:to>
    <xdr:sp macro="" textlink="">
      <xdr:nvSpPr>
        <xdr:cNvPr id="11327" name="AutoShape 5"/>
        <xdr:cNvSpPr>
          <a:spLocks noChangeArrowheads="1"/>
        </xdr:cNvSpPr>
      </xdr:nvSpPr>
      <xdr:spPr bwMode="auto">
        <a:xfrm>
          <a:off x="3581400" y="1173480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72</xdr:row>
      <xdr:rowOff>0</xdr:rowOff>
    </xdr:from>
    <xdr:to>
      <xdr:col>5</xdr:col>
      <xdr:colOff>390525</xdr:colOff>
      <xdr:row>72</xdr:row>
      <xdr:rowOff>0</xdr:rowOff>
    </xdr:to>
    <xdr:sp macro="" textlink="">
      <xdr:nvSpPr>
        <xdr:cNvPr id="11328" name="AutoShape 6"/>
        <xdr:cNvSpPr>
          <a:spLocks noChangeArrowheads="1"/>
        </xdr:cNvSpPr>
      </xdr:nvSpPr>
      <xdr:spPr bwMode="auto">
        <a:xfrm>
          <a:off x="3581400" y="1173480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72</xdr:row>
      <xdr:rowOff>66675</xdr:rowOff>
    </xdr:from>
    <xdr:to>
      <xdr:col>5</xdr:col>
      <xdr:colOff>390525</xdr:colOff>
      <xdr:row>72</xdr:row>
      <xdr:rowOff>152400</xdr:rowOff>
    </xdr:to>
    <xdr:sp macro="" textlink="">
      <xdr:nvSpPr>
        <xdr:cNvPr id="11329" name="AutoShape 7"/>
        <xdr:cNvSpPr>
          <a:spLocks noChangeArrowheads="1"/>
        </xdr:cNvSpPr>
      </xdr:nvSpPr>
      <xdr:spPr bwMode="auto">
        <a:xfrm>
          <a:off x="3581400" y="118014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73</xdr:row>
      <xdr:rowOff>66675</xdr:rowOff>
    </xdr:from>
    <xdr:to>
      <xdr:col>5</xdr:col>
      <xdr:colOff>390525</xdr:colOff>
      <xdr:row>73</xdr:row>
      <xdr:rowOff>152400</xdr:rowOff>
    </xdr:to>
    <xdr:sp macro="" textlink="">
      <xdr:nvSpPr>
        <xdr:cNvPr id="11330" name="AutoShape 8"/>
        <xdr:cNvSpPr>
          <a:spLocks noChangeArrowheads="1"/>
        </xdr:cNvSpPr>
      </xdr:nvSpPr>
      <xdr:spPr bwMode="auto">
        <a:xfrm>
          <a:off x="3581400" y="119634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81</xdr:row>
      <xdr:rowOff>66675</xdr:rowOff>
    </xdr:from>
    <xdr:to>
      <xdr:col>5</xdr:col>
      <xdr:colOff>390525</xdr:colOff>
      <xdr:row>81</xdr:row>
      <xdr:rowOff>152400</xdr:rowOff>
    </xdr:to>
    <xdr:sp macro="" textlink="">
      <xdr:nvSpPr>
        <xdr:cNvPr id="11331" name="AutoShape 9"/>
        <xdr:cNvSpPr>
          <a:spLocks noChangeArrowheads="1"/>
        </xdr:cNvSpPr>
      </xdr:nvSpPr>
      <xdr:spPr bwMode="auto">
        <a:xfrm>
          <a:off x="3581400" y="132588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82</xdr:row>
      <xdr:rowOff>66675</xdr:rowOff>
    </xdr:from>
    <xdr:to>
      <xdr:col>5</xdr:col>
      <xdr:colOff>390525</xdr:colOff>
      <xdr:row>82</xdr:row>
      <xdr:rowOff>152400</xdr:rowOff>
    </xdr:to>
    <xdr:sp macro="" textlink="">
      <xdr:nvSpPr>
        <xdr:cNvPr id="11332" name="AutoShape 10"/>
        <xdr:cNvSpPr>
          <a:spLocks noChangeArrowheads="1"/>
        </xdr:cNvSpPr>
      </xdr:nvSpPr>
      <xdr:spPr bwMode="auto">
        <a:xfrm>
          <a:off x="3581400" y="134207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75</xdr:row>
      <xdr:rowOff>66675</xdr:rowOff>
    </xdr:from>
    <xdr:to>
      <xdr:col>5</xdr:col>
      <xdr:colOff>390525</xdr:colOff>
      <xdr:row>75</xdr:row>
      <xdr:rowOff>152400</xdr:rowOff>
    </xdr:to>
    <xdr:sp macro="" textlink="">
      <xdr:nvSpPr>
        <xdr:cNvPr id="11333" name="AutoShape 7"/>
        <xdr:cNvSpPr>
          <a:spLocks noChangeArrowheads="1"/>
        </xdr:cNvSpPr>
      </xdr:nvSpPr>
      <xdr:spPr bwMode="auto">
        <a:xfrm>
          <a:off x="3581400" y="122872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76</xdr:row>
      <xdr:rowOff>66675</xdr:rowOff>
    </xdr:from>
    <xdr:to>
      <xdr:col>5</xdr:col>
      <xdr:colOff>390525</xdr:colOff>
      <xdr:row>76</xdr:row>
      <xdr:rowOff>152400</xdr:rowOff>
    </xdr:to>
    <xdr:sp macro="" textlink="">
      <xdr:nvSpPr>
        <xdr:cNvPr id="11334" name="AutoShape 8"/>
        <xdr:cNvSpPr>
          <a:spLocks noChangeArrowheads="1"/>
        </xdr:cNvSpPr>
      </xdr:nvSpPr>
      <xdr:spPr bwMode="auto">
        <a:xfrm>
          <a:off x="3581400" y="124491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78</xdr:row>
      <xdr:rowOff>66675</xdr:rowOff>
    </xdr:from>
    <xdr:to>
      <xdr:col>5</xdr:col>
      <xdr:colOff>390525</xdr:colOff>
      <xdr:row>78</xdr:row>
      <xdr:rowOff>152400</xdr:rowOff>
    </xdr:to>
    <xdr:sp macro="" textlink="">
      <xdr:nvSpPr>
        <xdr:cNvPr id="11335" name="AutoShape 7"/>
        <xdr:cNvSpPr>
          <a:spLocks noChangeArrowheads="1"/>
        </xdr:cNvSpPr>
      </xdr:nvSpPr>
      <xdr:spPr bwMode="auto">
        <a:xfrm>
          <a:off x="3581400" y="127730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79</xdr:row>
      <xdr:rowOff>66675</xdr:rowOff>
    </xdr:from>
    <xdr:to>
      <xdr:col>5</xdr:col>
      <xdr:colOff>390525</xdr:colOff>
      <xdr:row>79</xdr:row>
      <xdr:rowOff>152400</xdr:rowOff>
    </xdr:to>
    <xdr:sp macro="" textlink="">
      <xdr:nvSpPr>
        <xdr:cNvPr id="11336" name="AutoShape 8"/>
        <xdr:cNvSpPr>
          <a:spLocks noChangeArrowheads="1"/>
        </xdr:cNvSpPr>
      </xdr:nvSpPr>
      <xdr:spPr bwMode="auto">
        <a:xfrm>
          <a:off x="3581400" y="129349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60</xdr:row>
      <xdr:rowOff>66675</xdr:rowOff>
    </xdr:from>
    <xdr:to>
      <xdr:col>5</xdr:col>
      <xdr:colOff>390525</xdr:colOff>
      <xdr:row>60</xdr:row>
      <xdr:rowOff>152400</xdr:rowOff>
    </xdr:to>
    <xdr:sp macro="" textlink="">
      <xdr:nvSpPr>
        <xdr:cNvPr id="11337" name="AutoShape 3"/>
        <xdr:cNvSpPr>
          <a:spLocks noChangeArrowheads="1"/>
        </xdr:cNvSpPr>
      </xdr:nvSpPr>
      <xdr:spPr bwMode="auto">
        <a:xfrm>
          <a:off x="3581400" y="98583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61</xdr:row>
      <xdr:rowOff>66675</xdr:rowOff>
    </xdr:from>
    <xdr:to>
      <xdr:col>5</xdr:col>
      <xdr:colOff>390525</xdr:colOff>
      <xdr:row>61</xdr:row>
      <xdr:rowOff>152400</xdr:rowOff>
    </xdr:to>
    <xdr:sp macro="" textlink="">
      <xdr:nvSpPr>
        <xdr:cNvPr id="11338" name="AutoShape 4"/>
        <xdr:cNvSpPr>
          <a:spLocks noChangeArrowheads="1"/>
        </xdr:cNvSpPr>
      </xdr:nvSpPr>
      <xdr:spPr bwMode="auto">
        <a:xfrm>
          <a:off x="3581400" y="100203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63</xdr:row>
      <xdr:rowOff>0</xdr:rowOff>
    </xdr:from>
    <xdr:to>
      <xdr:col>5</xdr:col>
      <xdr:colOff>390525</xdr:colOff>
      <xdr:row>63</xdr:row>
      <xdr:rowOff>0</xdr:rowOff>
    </xdr:to>
    <xdr:sp macro="" textlink="">
      <xdr:nvSpPr>
        <xdr:cNvPr id="11339" name="AutoShape 5"/>
        <xdr:cNvSpPr>
          <a:spLocks noChangeArrowheads="1"/>
        </xdr:cNvSpPr>
      </xdr:nvSpPr>
      <xdr:spPr bwMode="auto">
        <a:xfrm>
          <a:off x="3581400" y="10277475"/>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63</xdr:row>
      <xdr:rowOff>0</xdr:rowOff>
    </xdr:from>
    <xdr:to>
      <xdr:col>5</xdr:col>
      <xdr:colOff>390525</xdr:colOff>
      <xdr:row>63</xdr:row>
      <xdr:rowOff>0</xdr:rowOff>
    </xdr:to>
    <xdr:sp macro="" textlink="">
      <xdr:nvSpPr>
        <xdr:cNvPr id="11340" name="AutoShape 6"/>
        <xdr:cNvSpPr>
          <a:spLocks noChangeArrowheads="1"/>
        </xdr:cNvSpPr>
      </xdr:nvSpPr>
      <xdr:spPr bwMode="auto">
        <a:xfrm>
          <a:off x="3581400" y="10277475"/>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63</xdr:row>
      <xdr:rowOff>66675</xdr:rowOff>
    </xdr:from>
    <xdr:to>
      <xdr:col>5</xdr:col>
      <xdr:colOff>390525</xdr:colOff>
      <xdr:row>63</xdr:row>
      <xdr:rowOff>152400</xdr:rowOff>
    </xdr:to>
    <xdr:sp macro="" textlink="">
      <xdr:nvSpPr>
        <xdr:cNvPr id="11341" name="AutoShape 7"/>
        <xdr:cNvSpPr>
          <a:spLocks noChangeArrowheads="1"/>
        </xdr:cNvSpPr>
      </xdr:nvSpPr>
      <xdr:spPr bwMode="auto">
        <a:xfrm>
          <a:off x="3581400" y="103441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64</xdr:row>
      <xdr:rowOff>66675</xdr:rowOff>
    </xdr:from>
    <xdr:to>
      <xdr:col>5</xdr:col>
      <xdr:colOff>390525</xdr:colOff>
      <xdr:row>64</xdr:row>
      <xdr:rowOff>152400</xdr:rowOff>
    </xdr:to>
    <xdr:sp macro="" textlink="">
      <xdr:nvSpPr>
        <xdr:cNvPr id="11342" name="AutoShape 8"/>
        <xdr:cNvSpPr>
          <a:spLocks noChangeArrowheads="1"/>
        </xdr:cNvSpPr>
      </xdr:nvSpPr>
      <xdr:spPr bwMode="auto">
        <a:xfrm>
          <a:off x="3581400" y="105060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66</xdr:row>
      <xdr:rowOff>66675</xdr:rowOff>
    </xdr:from>
    <xdr:to>
      <xdr:col>5</xdr:col>
      <xdr:colOff>390525</xdr:colOff>
      <xdr:row>66</xdr:row>
      <xdr:rowOff>152400</xdr:rowOff>
    </xdr:to>
    <xdr:sp macro="" textlink="">
      <xdr:nvSpPr>
        <xdr:cNvPr id="11343" name="AutoShape 7"/>
        <xdr:cNvSpPr>
          <a:spLocks noChangeArrowheads="1"/>
        </xdr:cNvSpPr>
      </xdr:nvSpPr>
      <xdr:spPr bwMode="auto">
        <a:xfrm>
          <a:off x="3581400" y="108299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67</xdr:row>
      <xdr:rowOff>66675</xdr:rowOff>
    </xdr:from>
    <xdr:to>
      <xdr:col>5</xdr:col>
      <xdr:colOff>390525</xdr:colOff>
      <xdr:row>67</xdr:row>
      <xdr:rowOff>152400</xdr:rowOff>
    </xdr:to>
    <xdr:sp macro="" textlink="">
      <xdr:nvSpPr>
        <xdr:cNvPr id="11344" name="AutoShape 8"/>
        <xdr:cNvSpPr>
          <a:spLocks noChangeArrowheads="1"/>
        </xdr:cNvSpPr>
      </xdr:nvSpPr>
      <xdr:spPr bwMode="auto">
        <a:xfrm>
          <a:off x="3581400" y="109918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51</xdr:row>
      <xdr:rowOff>66675</xdr:rowOff>
    </xdr:from>
    <xdr:to>
      <xdr:col>5</xdr:col>
      <xdr:colOff>390525</xdr:colOff>
      <xdr:row>51</xdr:row>
      <xdr:rowOff>152400</xdr:rowOff>
    </xdr:to>
    <xdr:sp macro="" textlink="">
      <xdr:nvSpPr>
        <xdr:cNvPr id="11345" name="AutoShape 3"/>
        <xdr:cNvSpPr>
          <a:spLocks noChangeArrowheads="1"/>
        </xdr:cNvSpPr>
      </xdr:nvSpPr>
      <xdr:spPr bwMode="auto">
        <a:xfrm>
          <a:off x="3581400" y="84010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52</xdr:row>
      <xdr:rowOff>66675</xdr:rowOff>
    </xdr:from>
    <xdr:to>
      <xdr:col>5</xdr:col>
      <xdr:colOff>390525</xdr:colOff>
      <xdr:row>52</xdr:row>
      <xdr:rowOff>152400</xdr:rowOff>
    </xdr:to>
    <xdr:sp macro="" textlink="">
      <xdr:nvSpPr>
        <xdr:cNvPr id="11346" name="AutoShape 4"/>
        <xdr:cNvSpPr>
          <a:spLocks noChangeArrowheads="1"/>
        </xdr:cNvSpPr>
      </xdr:nvSpPr>
      <xdr:spPr bwMode="auto">
        <a:xfrm>
          <a:off x="3581400" y="85629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54</xdr:row>
      <xdr:rowOff>0</xdr:rowOff>
    </xdr:from>
    <xdr:to>
      <xdr:col>5</xdr:col>
      <xdr:colOff>390525</xdr:colOff>
      <xdr:row>54</xdr:row>
      <xdr:rowOff>0</xdr:rowOff>
    </xdr:to>
    <xdr:sp macro="" textlink="">
      <xdr:nvSpPr>
        <xdr:cNvPr id="11347" name="AutoShape 5"/>
        <xdr:cNvSpPr>
          <a:spLocks noChangeArrowheads="1"/>
        </xdr:cNvSpPr>
      </xdr:nvSpPr>
      <xdr:spPr bwMode="auto">
        <a:xfrm>
          <a:off x="3581400" y="882015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54</xdr:row>
      <xdr:rowOff>0</xdr:rowOff>
    </xdr:from>
    <xdr:to>
      <xdr:col>5</xdr:col>
      <xdr:colOff>390525</xdr:colOff>
      <xdr:row>54</xdr:row>
      <xdr:rowOff>0</xdr:rowOff>
    </xdr:to>
    <xdr:sp macro="" textlink="">
      <xdr:nvSpPr>
        <xdr:cNvPr id="11348" name="AutoShape 6"/>
        <xdr:cNvSpPr>
          <a:spLocks noChangeArrowheads="1"/>
        </xdr:cNvSpPr>
      </xdr:nvSpPr>
      <xdr:spPr bwMode="auto">
        <a:xfrm>
          <a:off x="3581400" y="882015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54</xdr:row>
      <xdr:rowOff>66675</xdr:rowOff>
    </xdr:from>
    <xdr:to>
      <xdr:col>5</xdr:col>
      <xdr:colOff>390525</xdr:colOff>
      <xdr:row>54</xdr:row>
      <xdr:rowOff>152400</xdr:rowOff>
    </xdr:to>
    <xdr:sp macro="" textlink="">
      <xdr:nvSpPr>
        <xdr:cNvPr id="11349" name="AutoShape 7"/>
        <xdr:cNvSpPr>
          <a:spLocks noChangeArrowheads="1"/>
        </xdr:cNvSpPr>
      </xdr:nvSpPr>
      <xdr:spPr bwMode="auto">
        <a:xfrm>
          <a:off x="3581400" y="88868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55</xdr:row>
      <xdr:rowOff>66675</xdr:rowOff>
    </xdr:from>
    <xdr:to>
      <xdr:col>5</xdr:col>
      <xdr:colOff>390525</xdr:colOff>
      <xdr:row>55</xdr:row>
      <xdr:rowOff>152400</xdr:rowOff>
    </xdr:to>
    <xdr:sp macro="" textlink="">
      <xdr:nvSpPr>
        <xdr:cNvPr id="11350" name="AutoShape 8"/>
        <xdr:cNvSpPr>
          <a:spLocks noChangeArrowheads="1"/>
        </xdr:cNvSpPr>
      </xdr:nvSpPr>
      <xdr:spPr bwMode="auto">
        <a:xfrm>
          <a:off x="3581400" y="90487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57</xdr:row>
      <xdr:rowOff>66675</xdr:rowOff>
    </xdr:from>
    <xdr:to>
      <xdr:col>5</xdr:col>
      <xdr:colOff>390525</xdr:colOff>
      <xdr:row>57</xdr:row>
      <xdr:rowOff>152400</xdr:rowOff>
    </xdr:to>
    <xdr:sp macro="" textlink="">
      <xdr:nvSpPr>
        <xdr:cNvPr id="11351" name="AutoShape 7"/>
        <xdr:cNvSpPr>
          <a:spLocks noChangeArrowheads="1"/>
        </xdr:cNvSpPr>
      </xdr:nvSpPr>
      <xdr:spPr bwMode="auto">
        <a:xfrm>
          <a:off x="3581400" y="93726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58</xdr:row>
      <xdr:rowOff>66675</xdr:rowOff>
    </xdr:from>
    <xdr:to>
      <xdr:col>5</xdr:col>
      <xdr:colOff>390525</xdr:colOff>
      <xdr:row>58</xdr:row>
      <xdr:rowOff>152400</xdr:rowOff>
    </xdr:to>
    <xdr:sp macro="" textlink="">
      <xdr:nvSpPr>
        <xdr:cNvPr id="11352" name="AutoShape 8"/>
        <xdr:cNvSpPr>
          <a:spLocks noChangeArrowheads="1"/>
        </xdr:cNvSpPr>
      </xdr:nvSpPr>
      <xdr:spPr bwMode="auto">
        <a:xfrm>
          <a:off x="3581400" y="95345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7</xdr:col>
      <xdr:colOff>0</xdr:colOff>
      <xdr:row>23</xdr:row>
      <xdr:rowOff>0</xdr:rowOff>
    </xdr:from>
    <xdr:to>
      <xdr:col>9</xdr:col>
      <xdr:colOff>666545</xdr:colOff>
      <xdr:row>26</xdr:row>
      <xdr:rowOff>46772</xdr:rowOff>
    </xdr:to>
    <xdr:sp macro="" textlink="">
      <xdr:nvSpPr>
        <xdr:cNvPr id="46" name="TextBox 45"/>
        <xdr:cNvSpPr txBox="1"/>
      </xdr:nvSpPr>
      <xdr:spPr>
        <a:xfrm>
          <a:off x="4752975" y="3771900"/>
          <a:ext cx="2295320" cy="532547"/>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91336</xdr:colOff>
      <xdr:row>17</xdr:row>
      <xdr:rowOff>78287</xdr:rowOff>
    </xdr:from>
    <xdr:to>
      <xdr:col>5</xdr:col>
      <xdr:colOff>69742</xdr:colOff>
      <xdr:row>22</xdr:row>
      <xdr:rowOff>44711</xdr:rowOff>
    </xdr:to>
    <xdr:sp macro="" textlink="">
      <xdr:nvSpPr>
        <xdr:cNvPr id="2" name="TextBox 1"/>
        <xdr:cNvSpPr txBox="1"/>
      </xdr:nvSpPr>
      <xdr:spPr>
        <a:xfrm>
          <a:off x="2426918" y="2792260"/>
          <a:ext cx="2157413" cy="749300"/>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14</xdr:row>
      <xdr:rowOff>0</xdr:rowOff>
    </xdr:from>
    <xdr:to>
      <xdr:col>7</xdr:col>
      <xdr:colOff>299118</xdr:colOff>
      <xdr:row>17</xdr:row>
      <xdr:rowOff>98090</xdr:rowOff>
    </xdr:to>
    <xdr:sp macro="" textlink="">
      <xdr:nvSpPr>
        <xdr:cNvPr id="2" name="TextBox 1"/>
        <xdr:cNvSpPr txBox="1"/>
      </xdr:nvSpPr>
      <xdr:spPr>
        <a:xfrm>
          <a:off x="3448050" y="2276475"/>
          <a:ext cx="2185068" cy="583865"/>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171450</xdr:colOff>
      <xdr:row>23</xdr:row>
      <xdr:rowOff>38100</xdr:rowOff>
    </xdr:from>
    <xdr:to>
      <xdr:col>4</xdr:col>
      <xdr:colOff>332828</xdr:colOff>
      <xdr:row>26</xdr:row>
      <xdr:rowOff>123278</xdr:rowOff>
    </xdr:to>
    <xdr:sp macro="" textlink="">
      <xdr:nvSpPr>
        <xdr:cNvPr id="2" name="TextBox 1"/>
        <xdr:cNvSpPr txBox="1"/>
      </xdr:nvSpPr>
      <xdr:spPr>
        <a:xfrm>
          <a:off x="1247775" y="3771900"/>
          <a:ext cx="2199728" cy="570953"/>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ducer%20Offset/Key%20Documentation/Producer%20Offset/Final/Final%20Application%20-%20spreadsheets/ONLINE/Copy%20of%20QAPE_spreadsheet_final_20_NEW-RULES-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Covering Page"/>
      <sheetName val="(b) QAPE"/>
      <sheetName val="(c) Season of a Series"/>
      <sheetName val="(d) Foreign Currency Calculator"/>
      <sheetName val="(e) Interested Parties"/>
      <sheetName val="(f) Development"/>
      <sheetName val="(g) Foreign Resident $"/>
      <sheetName val="(h) OS Flights"/>
      <sheetName val="(i) OS Travel"/>
      <sheetName val="(j) $ on non-Resident"/>
      <sheetName val="(k) $ on Aust. resident"/>
      <sheetName val="Office use only"/>
      <sheetName val="Sheet2"/>
      <sheetName val="Sheet1"/>
      <sheetName val="Sheet3"/>
      <sheetName val="Sheet4"/>
      <sheetName val="Sheet5"/>
    </sheetNames>
    <sheetDataSet>
      <sheetData sheetId="0"/>
      <sheetData sheetId="1"/>
      <sheetData sheetId="2"/>
      <sheetData sheetId="3"/>
      <sheetData sheetId="4"/>
      <sheetData sheetId="5">
        <row r="4">
          <cell r="K4" t="str">
            <v>Yes</v>
          </cell>
        </row>
        <row r="5">
          <cell r="K5" t="str">
            <v>No</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60"/>
  <sheetViews>
    <sheetView tabSelected="1" view="pageLayout" topLeftCell="A58" zoomScaleNormal="100" zoomScaleSheetLayoutView="130" workbookViewId="0">
      <selection activeCell="A71" sqref="A71:B74"/>
    </sheetView>
  </sheetViews>
  <sheetFormatPr defaultColWidth="8.85546875" defaultRowHeight="12.75"/>
  <cols>
    <col min="1" max="1" width="3.7109375" style="87" customWidth="1"/>
    <col min="2" max="2" width="98.42578125" style="87" customWidth="1"/>
    <col min="3" max="36" width="8.85546875" style="324" customWidth="1"/>
    <col min="37" max="16384" width="8.85546875" style="87"/>
  </cols>
  <sheetData>
    <row r="1" spans="1:36" s="347" customFormat="1" ht="23.25">
      <c r="A1" s="502" t="s">
        <v>92</v>
      </c>
      <c r="B1" s="503"/>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c r="AE1" s="346"/>
      <c r="AF1" s="346"/>
      <c r="AG1" s="346"/>
      <c r="AH1" s="346"/>
      <c r="AI1" s="346"/>
      <c r="AJ1" s="346"/>
    </row>
    <row r="2" spans="1:36" s="347" customFormat="1" ht="23.25">
      <c r="A2" s="542" t="s">
        <v>297</v>
      </c>
      <c r="B2" s="543"/>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c r="AH2" s="346"/>
      <c r="AI2" s="346"/>
      <c r="AJ2" s="346"/>
    </row>
    <row r="3" spans="1:36" s="347" customFormat="1" ht="23.25">
      <c r="A3" s="504" t="s">
        <v>377</v>
      </c>
      <c r="B3" s="544"/>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row>
    <row r="4" spans="1:36">
      <c r="A4" s="545"/>
      <c r="B4" s="565"/>
      <c r="C4"/>
      <c r="D4"/>
      <c r="E4"/>
    </row>
    <row r="5" spans="1:36">
      <c r="A5" s="605" t="s">
        <v>333</v>
      </c>
      <c r="B5" s="606"/>
      <c r="C5"/>
      <c r="D5"/>
      <c r="E5"/>
    </row>
    <row r="6" spans="1:36">
      <c r="A6" s="148"/>
      <c r="B6" s="112"/>
      <c r="C6"/>
      <c r="D6"/>
      <c r="E6"/>
    </row>
    <row r="7" spans="1:36" s="568" customFormat="1">
      <c r="A7" s="553" t="s">
        <v>336</v>
      </c>
      <c r="B7" s="744"/>
      <c r="C7" s="557"/>
      <c r="D7" s="557"/>
      <c r="E7" s="557"/>
      <c r="F7" s="567"/>
      <c r="G7" s="567"/>
      <c r="H7" s="567"/>
      <c r="I7" s="567"/>
      <c r="J7" s="567"/>
      <c r="K7" s="567"/>
      <c r="L7" s="567"/>
      <c r="M7" s="567"/>
      <c r="N7" s="567"/>
      <c r="O7" s="567"/>
      <c r="P7" s="567"/>
      <c r="Q7" s="567"/>
      <c r="R7" s="567"/>
      <c r="S7" s="567"/>
      <c r="T7" s="567"/>
      <c r="U7" s="567"/>
      <c r="V7" s="567"/>
      <c r="W7" s="567"/>
      <c r="X7" s="567"/>
      <c r="Y7" s="567"/>
      <c r="Z7" s="567"/>
      <c r="AA7" s="567"/>
      <c r="AB7" s="567"/>
      <c r="AC7" s="567"/>
      <c r="AD7" s="567"/>
      <c r="AE7" s="567"/>
      <c r="AF7" s="567"/>
      <c r="AG7" s="567"/>
      <c r="AH7" s="567"/>
      <c r="AI7" s="567"/>
      <c r="AJ7" s="567"/>
    </row>
    <row r="8" spans="1:36" s="568" customFormat="1" ht="6" customHeight="1">
      <c r="A8" s="745"/>
      <c r="B8" s="744"/>
      <c r="C8" s="557"/>
      <c r="D8" s="557"/>
      <c r="E8" s="557"/>
      <c r="F8" s="567"/>
      <c r="G8" s="567"/>
      <c r="H8" s="567"/>
      <c r="I8" s="567"/>
      <c r="J8" s="567"/>
      <c r="K8" s="567"/>
      <c r="L8" s="567"/>
      <c r="M8" s="567"/>
      <c r="N8" s="567"/>
      <c r="O8" s="567"/>
      <c r="P8" s="567"/>
      <c r="Q8" s="567"/>
      <c r="R8" s="567"/>
      <c r="S8" s="567"/>
      <c r="T8" s="567"/>
      <c r="U8" s="567"/>
      <c r="V8" s="567"/>
      <c r="W8" s="567"/>
      <c r="X8" s="567"/>
      <c r="Y8" s="567"/>
      <c r="Z8" s="567"/>
      <c r="AA8" s="567"/>
      <c r="AB8" s="567"/>
      <c r="AC8" s="567"/>
      <c r="AD8" s="567"/>
      <c r="AE8" s="567"/>
      <c r="AF8" s="567"/>
      <c r="AG8" s="567"/>
      <c r="AH8" s="567"/>
      <c r="AI8" s="567"/>
      <c r="AJ8" s="567"/>
    </row>
    <row r="9" spans="1:36">
      <c r="A9" s="1460" t="s">
        <v>400</v>
      </c>
      <c r="B9" s="1461"/>
      <c r="C9"/>
      <c r="D9"/>
      <c r="E9"/>
    </row>
    <row r="10" spans="1:36">
      <c r="A10" s="1462"/>
      <c r="B10" s="1461"/>
      <c r="C10"/>
      <c r="D10"/>
      <c r="E10"/>
    </row>
    <row r="11" spans="1:36" ht="5.25" customHeight="1">
      <c r="A11" s="553"/>
      <c r="B11" s="744"/>
      <c r="C11"/>
      <c r="D11"/>
      <c r="E11"/>
    </row>
    <row r="12" spans="1:36">
      <c r="A12" s="746" t="s">
        <v>349</v>
      </c>
      <c r="B12" s="1456" t="s">
        <v>322</v>
      </c>
      <c r="C12"/>
      <c r="D12"/>
      <c r="E12"/>
    </row>
    <row r="13" spans="1:36">
      <c r="A13" s="611"/>
      <c r="B13" s="1461"/>
      <c r="C13"/>
      <c r="D13"/>
      <c r="E13"/>
    </row>
    <row r="14" spans="1:36" ht="4.5" customHeight="1">
      <c r="A14" s="611"/>
      <c r="B14" s="743"/>
      <c r="C14"/>
      <c r="D14"/>
      <c r="E14"/>
    </row>
    <row r="15" spans="1:36">
      <c r="A15" s="746" t="s">
        <v>349</v>
      </c>
      <c r="B15" s="1456" t="s">
        <v>323</v>
      </c>
      <c r="C15"/>
      <c r="D15"/>
      <c r="E15"/>
    </row>
    <row r="16" spans="1:36">
      <c r="A16" s="612"/>
      <c r="B16" s="1461"/>
      <c r="C16"/>
      <c r="D16"/>
      <c r="E16"/>
    </row>
    <row r="17" spans="1:36">
      <c r="A17" s="612"/>
      <c r="B17" s="743"/>
      <c r="C17"/>
      <c r="D17"/>
      <c r="E17"/>
    </row>
    <row r="18" spans="1:36">
      <c r="A18" s="1460" t="s">
        <v>408</v>
      </c>
      <c r="B18" s="1461"/>
      <c r="C18"/>
      <c r="D18"/>
      <c r="E18"/>
    </row>
    <row r="19" spans="1:36">
      <c r="A19" s="1462"/>
      <c r="B19" s="1461"/>
      <c r="C19"/>
      <c r="D19"/>
      <c r="E19"/>
    </row>
    <row r="20" spans="1:36">
      <c r="A20" s="604"/>
      <c r="B20" s="603"/>
      <c r="C20"/>
      <c r="D20"/>
      <c r="E20"/>
    </row>
    <row r="21" spans="1:36">
      <c r="A21" s="553" t="s">
        <v>463</v>
      </c>
      <c r="B21" s="744"/>
    </row>
    <row r="22" spans="1:36" s="617" customFormat="1">
      <c r="A22" s="747"/>
      <c r="B22" s="744"/>
      <c r="C22" s="616"/>
      <c r="D22" s="616"/>
      <c r="E22" s="616"/>
      <c r="F22" s="616"/>
      <c r="G22" s="616"/>
      <c r="H22" s="616"/>
      <c r="I22" s="616"/>
      <c r="J22" s="616"/>
      <c r="K22" s="616"/>
      <c r="L22" s="616"/>
      <c r="M22" s="616"/>
      <c r="N22" s="616"/>
      <c r="O22" s="616"/>
      <c r="P22" s="616"/>
      <c r="Q22" s="616"/>
      <c r="R22" s="616"/>
      <c r="S22" s="616"/>
      <c r="T22" s="616"/>
      <c r="U22" s="616"/>
      <c r="V22" s="616"/>
      <c r="W22" s="616"/>
      <c r="X22" s="616"/>
      <c r="Y22" s="616"/>
      <c r="Z22" s="616"/>
      <c r="AA22" s="616"/>
      <c r="AB22" s="616"/>
      <c r="AC22" s="616"/>
      <c r="AD22" s="616"/>
      <c r="AE22" s="616"/>
      <c r="AF22" s="616"/>
      <c r="AG22" s="616"/>
      <c r="AH22" s="616"/>
      <c r="AI22" s="616"/>
      <c r="AJ22" s="616"/>
    </row>
    <row r="23" spans="1:36">
      <c r="A23" s="841"/>
      <c r="B23" s="842"/>
    </row>
    <row r="24" spans="1:36" s="613" customFormat="1">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c r="AB24" s="334"/>
      <c r="AC24" s="334"/>
      <c r="AD24" s="334"/>
      <c r="AE24" s="334"/>
      <c r="AF24" s="334"/>
      <c r="AG24" s="334"/>
      <c r="AH24" s="334"/>
      <c r="AI24" s="334"/>
      <c r="AJ24" s="334"/>
    </row>
    <row r="25" spans="1:36">
      <c r="A25" s="605" t="s">
        <v>324</v>
      </c>
      <c r="B25" s="606"/>
      <c r="C25"/>
      <c r="D25"/>
      <c r="E25"/>
    </row>
    <row r="26" spans="1:36" s="80" customFormat="1">
      <c r="A26" s="148"/>
      <c r="B26" s="147"/>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row>
    <row r="27" spans="1:36" s="57" customFormat="1">
      <c r="A27" s="1451" t="s">
        <v>353</v>
      </c>
      <c r="B27" s="1452"/>
    </row>
    <row r="28" spans="1:36" s="57" customFormat="1">
      <c r="A28" s="1453"/>
      <c r="B28" s="1452"/>
    </row>
    <row r="29" spans="1:36" s="80" customFormat="1">
      <c r="A29" s="608" t="s">
        <v>93</v>
      </c>
      <c r="B29" s="147" t="s">
        <v>193</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row>
    <row r="30" spans="1:36" s="80" customFormat="1" ht="12" customHeight="1">
      <c r="A30" s="756" t="s">
        <v>94</v>
      </c>
      <c r="B30" s="147" t="s">
        <v>91</v>
      </c>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row>
    <row r="31" spans="1:36" s="80" customFormat="1" ht="12" customHeight="1">
      <c r="A31" s="609" t="s">
        <v>95</v>
      </c>
      <c r="B31" s="610" t="s">
        <v>351</v>
      </c>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row>
    <row r="32" spans="1:36" s="80" customFormat="1">
      <c r="A32" s="751" t="s">
        <v>96</v>
      </c>
      <c r="B32" s="147" t="s">
        <v>464</v>
      </c>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row>
    <row r="33" spans="1:36" s="80" customFormat="1">
      <c r="A33" s="750" t="s">
        <v>97</v>
      </c>
      <c r="B33" s="162" t="s">
        <v>325</v>
      </c>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row>
    <row r="34" spans="1:36" s="326" customFormat="1">
      <c r="A34" s="752" t="s">
        <v>98</v>
      </c>
      <c r="B34" s="162" t="s">
        <v>1</v>
      </c>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row>
    <row r="35" spans="1:36" s="80" customFormat="1">
      <c r="A35" s="753" t="s">
        <v>99</v>
      </c>
      <c r="B35" s="147" t="s">
        <v>357</v>
      </c>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row>
    <row r="36" spans="1:36" s="326" customFormat="1">
      <c r="A36" s="749" t="s">
        <v>232</v>
      </c>
      <c r="B36" s="147" t="s">
        <v>251</v>
      </c>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row>
    <row r="37" spans="1:36" s="326" customFormat="1">
      <c r="A37" s="748" t="s">
        <v>233</v>
      </c>
      <c r="B37" s="147" t="s">
        <v>72</v>
      </c>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row>
    <row r="38" spans="1:36" s="326" customFormat="1">
      <c r="A38" s="754" t="s">
        <v>234</v>
      </c>
      <c r="B38" s="147" t="s">
        <v>252</v>
      </c>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row>
    <row r="39" spans="1:36" s="326" customFormat="1">
      <c r="A39" s="755" t="s">
        <v>235</v>
      </c>
      <c r="B39" s="147" t="s">
        <v>236</v>
      </c>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row>
    <row r="40" spans="1:36" s="326" customFormat="1">
      <c r="A40" s="826"/>
      <c r="B40" s="158"/>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row>
    <row r="41" spans="1:36" s="326" customFormat="1">
      <c r="A41" s="823"/>
      <c r="B41" s="8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row>
    <row r="42" spans="1:36" s="80" customFormat="1">
      <c r="A42" s="827" t="s">
        <v>348</v>
      </c>
      <c r="B42" s="828"/>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row>
    <row r="43" spans="1:36" s="80" customFormat="1">
      <c r="A43" s="148"/>
      <c r="B43" s="147"/>
      <c r="C43" s="77"/>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row>
    <row r="44" spans="1:36" s="80" customFormat="1">
      <c r="A44" s="1466" t="s">
        <v>396</v>
      </c>
      <c r="B44" s="1461"/>
      <c r="C44" s="77"/>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row>
    <row r="45" spans="1:36" s="80" customFormat="1">
      <c r="A45" s="1462"/>
      <c r="B45" s="1461"/>
      <c r="C45" s="77"/>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row>
    <row r="46" spans="1:36" s="80" customFormat="1">
      <c r="A46" s="604"/>
      <c r="B46" s="603"/>
      <c r="C46" s="77"/>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row>
    <row r="47" spans="1:36" s="80" customFormat="1">
      <c r="A47" s="607" t="s">
        <v>349</v>
      </c>
      <c r="B47" s="1456" t="s">
        <v>337</v>
      </c>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row>
    <row r="48" spans="1:36" s="80" customFormat="1">
      <c r="A48" s="148"/>
      <c r="B48" s="1457"/>
      <c r="C48" s="77"/>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row>
    <row r="49" spans="1:36" s="80" customFormat="1">
      <c r="A49" s="148"/>
      <c r="B49" s="1457"/>
      <c r="C49" s="77"/>
      <c r="D49" s="77"/>
      <c r="E49" s="77"/>
      <c r="F49" s="77"/>
      <c r="G49" s="77"/>
      <c r="H49" s="77"/>
      <c r="I49" s="77"/>
      <c r="J49" s="77"/>
      <c r="K49" s="77"/>
      <c r="L49" s="77"/>
      <c r="M49" s="77"/>
      <c r="N49" s="77"/>
      <c r="O49" s="77"/>
      <c r="P49" s="77"/>
      <c r="Q49" s="77"/>
      <c r="R49" s="77"/>
      <c r="S49" s="77"/>
      <c r="T49" s="77"/>
      <c r="U49" s="77"/>
      <c r="V49" s="77"/>
      <c r="W49" s="77"/>
      <c r="X49" s="77"/>
      <c r="Y49" s="77"/>
      <c r="Z49" s="77"/>
      <c r="AA49" s="77"/>
      <c r="AB49" s="77"/>
      <c r="AC49" s="77"/>
      <c r="AD49" s="77"/>
      <c r="AE49" s="77"/>
      <c r="AF49" s="77"/>
      <c r="AG49" s="77"/>
      <c r="AH49" s="77"/>
      <c r="AI49" s="77"/>
      <c r="AJ49" s="77"/>
    </row>
    <row r="50" spans="1:36" s="80" customFormat="1">
      <c r="A50" s="148"/>
      <c r="B50" s="147"/>
      <c r="C50" s="77"/>
      <c r="D50" s="77"/>
      <c r="E50" s="77"/>
      <c r="F50" s="77"/>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row>
    <row r="51" spans="1:36" s="80" customFormat="1">
      <c r="A51" s="607" t="s">
        <v>349</v>
      </c>
      <c r="B51" s="1458" t="s">
        <v>402</v>
      </c>
      <c r="C51" s="77"/>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row>
    <row r="52" spans="1:36" s="80" customFormat="1">
      <c r="A52" s="148"/>
      <c r="B52" s="1459"/>
      <c r="C52" s="77"/>
      <c r="D52" s="77"/>
      <c r="E52" s="77"/>
      <c r="F52" s="77"/>
      <c r="G52" s="77"/>
      <c r="H52" s="77"/>
      <c r="I52" s="77"/>
      <c r="J52" s="77"/>
      <c r="K52" s="77"/>
      <c r="L52" s="77"/>
      <c r="M52" s="77"/>
      <c r="N52" s="77"/>
      <c r="O52" s="77"/>
      <c r="P52" s="77"/>
      <c r="Q52" s="77"/>
      <c r="R52" s="77"/>
      <c r="S52" s="77"/>
      <c r="T52" s="77"/>
      <c r="U52" s="77"/>
      <c r="V52" s="77"/>
      <c r="W52" s="77"/>
      <c r="X52" s="77"/>
      <c r="Y52" s="77"/>
      <c r="Z52" s="77"/>
      <c r="AA52" s="77"/>
      <c r="AB52" s="77"/>
      <c r="AC52" s="77"/>
      <c r="AD52" s="77"/>
      <c r="AE52" s="77"/>
      <c r="AF52" s="77"/>
      <c r="AG52" s="77"/>
      <c r="AH52" s="77"/>
      <c r="AI52" s="77"/>
      <c r="AJ52" s="77"/>
    </row>
    <row r="53" spans="1:36" s="80" customFormat="1">
      <c r="A53" s="148"/>
      <c r="B53" s="147"/>
      <c r="C53" s="77"/>
      <c r="D53" s="77"/>
      <c r="E53" s="77"/>
      <c r="F53" s="77"/>
      <c r="G53" s="77"/>
      <c r="H53" s="77"/>
      <c r="I53" s="77"/>
      <c r="J53" s="77"/>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7"/>
    </row>
    <row r="54" spans="1:36" s="80" customFormat="1">
      <c r="A54" s="607" t="s">
        <v>349</v>
      </c>
      <c r="B54" s="556" t="s">
        <v>427</v>
      </c>
      <c r="C54" s="77"/>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row>
    <row r="55" spans="1:36" s="85" customFormat="1">
      <c r="A55" s="558"/>
      <c r="B55" s="162"/>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102"/>
      <c r="AD55" s="102"/>
      <c r="AE55" s="102"/>
      <c r="AF55" s="102"/>
      <c r="AG55" s="102"/>
      <c r="AH55" s="102"/>
      <c r="AI55" s="102"/>
      <c r="AJ55" s="102"/>
    </row>
    <row r="56" spans="1:36" s="85" customFormat="1" ht="12.75" customHeight="1">
      <c r="A56" s="607" t="s">
        <v>349</v>
      </c>
      <c r="B56" s="1458" t="s">
        <v>409</v>
      </c>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02"/>
      <c r="AJ56" s="102"/>
    </row>
    <row r="57" spans="1:36" s="326" customFormat="1">
      <c r="A57" s="382"/>
      <c r="B57" s="1458"/>
      <c r="C57" s="325"/>
      <c r="D57" s="325"/>
      <c r="E57" s="325"/>
      <c r="F57" s="325"/>
      <c r="G57" s="325"/>
      <c r="H57" s="325"/>
      <c r="I57" s="325"/>
      <c r="J57" s="325"/>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5"/>
      <c r="AH57" s="325"/>
      <c r="AI57" s="325"/>
      <c r="AJ57" s="325"/>
    </row>
    <row r="58" spans="1:36" s="326" customFormat="1">
      <c r="A58" s="382"/>
      <c r="B58" s="1458"/>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row>
    <row r="59" spans="1:36" s="326" customFormat="1">
      <c r="A59" s="382"/>
      <c r="B59" s="393"/>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row>
    <row r="60" spans="1:36" s="326" customFormat="1">
      <c r="A60" s="607" t="s">
        <v>349</v>
      </c>
      <c r="B60" s="162" t="s">
        <v>465</v>
      </c>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row>
    <row r="61" spans="1:36" s="80" customFormat="1">
      <c r="A61" s="148"/>
      <c r="B61" s="147"/>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row>
    <row r="62" spans="1:36" s="80" customFormat="1">
      <c r="A62" s="843" t="s">
        <v>349</v>
      </c>
      <c r="B62" s="398" t="s">
        <v>410</v>
      </c>
      <c r="C62" s="77"/>
      <c r="D62" s="77"/>
      <c r="E62" s="77"/>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row>
    <row r="63" spans="1:36" s="80" customFormat="1">
      <c r="A63" s="848" t="s">
        <v>384</v>
      </c>
      <c r="B63" s="849"/>
      <c r="C63" s="77"/>
      <c r="D63" s="77"/>
      <c r="E63" s="77"/>
      <c r="F63" s="77"/>
      <c r="G63" s="192"/>
      <c r="H63" s="209"/>
      <c r="I63" s="395"/>
      <c r="J63" s="396"/>
      <c r="K63" s="102"/>
      <c r="L63" s="102"/>
      <c r="M63" s="102"/>
      <c r="N63" s="102"/>
      <c r="O63" s="102"/>
      <c r="P63" s="102"/>
      <c r="Q63" s="102"/>
      <c r="R63" s="102"/>
      <c r="S63" s="102"/>
      <c r="T63" s="77"/>
      <c r="U63" s="77"/>
      <c r="V63" s="77"/>
      <c r="W63" s="77"/>
      <c r="X63" s="77"/>
      <c r="Y63" s="77"/>
      <c r="Z63" s="77"/>
      <c r="AA63" s="77"/>
      <c r="AB63" s="77"/>
      <c r="AC63" s="77"/>
      <c r="AD63" s="77"/>
      <c r="AE63" s="77"/>
      <c r="AF63" s="77"/>
      <c r="AG63" s="77"/>
      <c r="AH63" s="77"/>
      <c r="AI63" s="77"/>
      <c r="AJ63" s="77"/>
    </row>
    <row r="64" spans="1:36" s="80" customFormat="1">
      <c r="A64" s="232"/>
      <c r="B64" s="147"/>
      <c r="C64" s="77"/>
      <c r="D64" s="77"/>
      <c r="E64" s="77"/>
      <c r="F64" s="77"/>
      <c r="G64" s="77"/>
      <c r="H64" s="77"/>
      <c r="I64" s="77"/>
      <c r="J64" s="77"/>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row>
    <row r="65" spans="1:36" s="80" customFormat="1">
      <c r="A65" s="401" t="s">
        <v>326</v>
      </c>
      <c r="B65" s="359"/>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row>
    <row r="66" spans="1:36" s="80" customFormat="1">
      <c r="A66" s="401"/>
      <c r="B66" s="359"/>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7"/>
      <c r="AE66" s="77"/>
      <c r="AF66" s="77"/>
      <c r="AG66" s="77"/>
      <c r="AH66" s="77"/>
      <c r="AI66" s="77"/>
      <c r="AJ66" s="77"/>
    </row>
    <row r="67" spans="1:36" s="77" customFormat="1">
      <c r="A67" s="1455" t="s">
        <v>401</v>
      </c>
      <c r="B67" s="1452"/>
    </row>
    <row r="68" spans="1:36" s="77" customFormat="1">
      <c r="A68" s="1453"/>
      <c r="B68" s="1452"/>
    </row>
    <row r="69" spans="1:36" s="77" customFormat="1">
      <c r="A69" s="1453"/>
      <c r="B69" s="1452"/>
    </row>
    <row r="70" spans="1:36" s="77" customFormat="1">
      <c r="A70" s="400"/>
      <c r="B70" s="162"/>
    </row>
    <row r="71" spans="1:36" s="80" customFormat="1">
      <c r="A71" s="1454" t="s">
        <v>411</v>
      </c>
      <c r="B71" s="1452"/>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row>
    <row r="72" spans="1:36" s="80" customFormat="1">
      <c r="A72" s="1453"/>
      <c r="B72" s="1452"/>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row>
    <row r="73" spans="1:36" s="80" customFormat="1">
      <c r="A73" s="1453"/>
      <c r="B73" s="1452"/>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row>
    <row r="74" spans="1:36" s="80" customFormat="1">
      <c r="A74" s="1453"/>
      <c r="B74" s="1452"/>
      <c r="C74" s="77"/>
      <c r="D74" s="77"/>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7"/>
    </row>
    <row r="75" spans="1:36" s="80" customFormat="1">
      <c r="A75" s="553"/>
      <c r="B75" s="359"/>
      <c r="C75" s="77"/>
      <c r="D75" s="77"/>
      <c r="E75" s="77"/>
      <c r="F75" s="77"/>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F75" s="77"/>
      <c r="AG75" s="77"/>
      <c r="AH75" s="77"/>
      <c r="AI75" s="77"/>
      <c r="AJ75" s="77"/>
    </row>
    <row r="76" spans="1:36" s="80" customFormat="1">
      <c r="A76" s="401" t="s">
        <v>518</v>
      </c>
      <c r="B76" s="359"/>
      <c r="C76" s="361"/>
      <c r="D76" s="361"/>
      <c r="E76" s="361"/>
      <c r="F76" s="361"/>
      <c r="G76" s="77"/>
      <c r="H76" s="77"/>
      <c r="I76" s="77"/>
      <c r="J76" s="77"/>
      <c r="K76" s="77"/>
      <c r="L76" s="77"/>
      <c r="M76" s="77"/>
      <c r="N76" s="77"/>
      <c r="O76" s="77"/>
      <c r="P76" s="77"/>
      <c r="Q76" s="77"/>
      <c r="R76" s="77"/>
      <c r="S76" s="77"/>
      <c r="T76" s="77"/>
      <c r="U76" s="77"/>
      <c r="V76" s="77"/>
      <c r="W76" s="77"/>
      <c r="X76" s="77"/>
      <c r="Y76" s="77"/>
      <c r="Z76" s="77"/>
      <c r="AA76" s="77"/>
      <c r="AB76" s="77"/>
      <c r="AC76" s="77"/>
      <c r="AD76" s="77"/>
      <c r="AE76" s="77"/>
      <c r="AF76" s="77"/>
      <c r="AG76" s="77"/>
      <c r="AH76" s="77"/>
      <c r="AI76" s="77"/>
      <c r="AJ76" s="77"/>
    </row>
    <row r="77" spans="1:36" s="80" customFormat="1">
      <c r="A77" s="554"/>
      <c r="B77" s="555"/>
      <c r="C77" s="361"/>
      <c r="D77" s="361"/>
      <c r="E77" s="361"/>
      <c r="F77" s="361"/>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row>
    <row r="78" spans="1:36" s="80" customFormat="1">
      <c r="A78" s="824"/>
      <c r="B78" s="393"/>
      <c r="C78" s="77"/>
      <c r="D78" s="77"/>
      <c r="E78" s="77"/>
      <c r="F78" s="77"/>
      <c r="G78" s="77"/>
      <c r="H78" s="77"/>
      <c r="I78" s="77"/>
      <c r="J78" s="77"/>
      <c r="K78" s="77"/>
      <c r="L78" s="77"/>
      <c r="M78" s="77"/>
      <c r="N78" s="77"/>
      <c r="O78" s="77"/>
      <c r="P78" s="77"/>
      <c r="Q78" s="77"/>
      <c r="R78" s="77"/>
      <c r="S78" s="77"/>
      <c r="T78" s="77"/>
      <c r="U78" s="77"/>
      <c r="V78" s="77"/>
      <c r="W78" s="77"/>
      <c r="X78" s="77"/>
      <c r="Y78" s="77"/>
      <c r="Z78" s="77"/>
      <c r="AA78" s="77"/>
      <c r="AB78" s="77"/>
      <c r="AC78" s="77"/>
      <c r="AD78" s="77"/>
      <c r="AE78" s="77"/>
      <c r="AF78" s="77"/>
      <c r="AG78" s="77"/>
      <c r="AH78" s="77"/>
      <c r="AI78" s="77"/>
      <c r="AJ78" s="77"/>
    </row>
    <row r="79" spans="1:36" s="80" customFormat="1">
      <c r="A79" s="829" t="s">
        <v>327</v>
      </c>
      <c r="B79" s="830"/>
      <c r="C79" s="77"/>
      <c r="D79" s="77"/>
      <c r="E79" s="77"/>
      <c r="F79" s="77"/>
      <c r="G79" s="77"/>
      <c r="H79" s="77"/>
      <c r="I79" s="77"/>
      <c r="J79" s="77"/>
      <c r="K79" s="77"/>
      <c r="L79" s="77"/>
      <c r="M79" s="77"/>
      <c r="N79" s="77"/>
      <c r="O79" s="77"/>
      <c r="P79" s="77"/>
      <c r="Q79" s="77"/>
      <c r="R79" s="77"/>
      <c r="S79" s="77"/>
      <c r="T79" s="77"/>
      <c r="U79" s="77"/>
      <c r="V79" s="77"/>
      <c r="W79" s="77"/>
      <c r="X79" s="77"/>
      <c r="Y79" s="77"/>
      <c r="Z79" s="77"/>
      <c r="AA79" s="77"/>
      <c r="AB79" s="77"/>
      <c r="AC79" s="77"/>
      <c r="AD79" s="77"/>
      <c r="AE79" s="77"/>
      <c r="AF79" s="77"/>
      <c r="AG79" s="77"/>
      <c r="AH79" s="77"/>
      <c r="AI79" s="77"/>
      <c r="AJ79" s="77"/>
    </row>
    <row r="80" spans="1:36" s="80" customFormat="1">
      <c r="A80" s="327"/>
      <c r="B80" s="162"/>
      <c r="C80" s="77"/>
      <c r="D80" s="77"/>
      <c r="E80" s="77"/>
      <c r="F80" s="77"/>
      <c r="G80" s="77"/>
      <c r="H80" s="77"/>
      <c r="I80" s="77"/>
      <c r="J80" s="77"/>
      <c r="K80" s="77"/>
      <c r="L80" s="77"/>
      <c r="M80" s="77"/>
      <c r="N80" s="77"/>
      <c r="O80" s="77"/>
      <c r="P80" s="77"/>
      <c r="Q80" s="77"/>
      <c r="R80" s="77"/>
      <c r="S80" s="77"/>
      <c r="T80" s="77"/>
      <c r="U80" s="77"/>
      <c r="V80" s="77"/>
      <c r="W80" s="77"/>
      <c r="X80" s="77"/>
      <c r="Y80" s="77"/>
      <c r="Z80" s="77"/>
      <c r="AA80" s="77"/>
      <c r="AB80" s="77"/>
      <c r="AC80" s="77"/>
      <c r="AD80" s="77"/>
      <c r="AE80" s="77"/>
      <c r="AF80" s="77"/>
      <c r="AG80" s="77"/>
      <c r="AH80" s="77"/>
      <c r="AI80" s="77"/>
      <c r="AJ80" s="77"/>
    </row>
    <row r="81" spans="1:36" s="80" customFormat="1">
      <c r="A81" s="1465" t="s">
        <v>428</v>
      </c>
      <c r="B81" s="1452"/>
      <c r="C81" s="77"/>
      <c r="D81" s="77"/>
      <c r="E81" s="77"/>
      <c r="F81" s="77"/>
      <c r="G81" s="77"/>
      <c r="H81" s="77"/>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row>
    <row r="82" spans="1:36" s="80" customFormat="1">
      <c r="A82" s="1453"/>
      <c r="B82" s="1452"/>
      <c r="C82" s="77"/>
      <c r="D82" s="77"/>
      <c r="E82" s="77"/>
      <c r="F82" s="77"/>
      <c r="G82" s="77"/>
      <c r="H82" s="77"/>
      <c r="I82" s="77"/>
      <c r="J82" s="77"/>
      <c r="K82" s="77"/>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row>
    <row r="83" spans="1:36" s="80" customFormat="1">
      <c r="A83" s="1453"/>
      <c r="B83" s="1452"/>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row>
    <row r="84" spans="1:36" s="80" customFormat="1">
      <c r="A84" s="1453"/>
      <c r="B84" s="1452"/>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row>
    <row r="85" spans="1:36" s="80" customFormat="1">
      <c r="A85" s="360"/>
      <c r="B85" s="359"/>
      <c r="C85" s="77"/>
      <c r="D85" s="77"/>
      <c r="E85" s="77"/>
      <c r="F85" s="77"/>
      <c r="G85" s="77"/>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row>
    <row r="86" spans="1:36" s="80" customFormat="1">
      <c r="A86" s="1454" t="s">
        <v>28</v>
      </c>
      <c r="B86" s="1452"/>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row>
    <row r="87" spans="1:36" s="80" customFormat="1">
      <c r="A87" s="1453"/>
      <c r="B87" s="1452"/>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row>
    <row r="88" spans="1:36" s="80" customFormat="1">
      <c r="A88" s="1453"/>
      <c r="B88" s="1452"/>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row>
    <row r="89" spans="1:36" s="80" customFormat="1">
      <c r="A89" s="397"/>
      <c r="B89" s="398"/>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row>
    <row r="90" spans="1:36" s="80" customFormat="1">
      <c r="A90" s="825"/>
      <c r="B90" s="825"/>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row>
    <row r="91" spans="1:36" s="80" customFormat="1">
      <c r="A91" s="831" t="s">
        <v>63</v>
      </c>
      <c r="B91" s="832"/>
      <c r="C91" s="92"/>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row>
    <row r="92" spans="1:36" s="80" customFormat="1">
      <c r="A92" s="232"/>
      <c r="B92" s="147"/>
      <c r="C92" s="92"/>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row>
    <row r="93" spans="1:36" s="402" customFormat="1">
      <c r="A93" s="1463" t="s">
        <v>429</v>
      </c>
      <c r="B93" s="1452"/>
      <c r="C93" s="403"/>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7"/>
      <c r="AC93" s="177"/>
      <c r="AD93" s="177"/>
      <c r="AE93" s="177"/>
      <c r="AF93" s="177"/>
      <c r="AG93" s="177"/>
      <c r="AH93" s="177"/>
      <c r="AI93" s="177"/>
      <c r="AJ93" s="177"/>
    </row>
    <row r="94" spans="1:36" s="402" customFormat="1">
      <c r="A94" s="1453"/>
      <c r="B94" s="1452"/>
      <c r="C94" s="403"/>
      <c r="D94" s="177"/>
      <c r="E94" s="177"/>
      <c r="F94" s="177"/>
      <c r="G94" s="177"/>
      <c r="H94" s="177"/>
      <c r="I94" s="177"/>
      <c r="J94" s="177"/>
      <c r="K94" s="177"/>
      <c r="L94" s="177"/>
      <c r="M94" s="177"/>
      <c r="N94" s="177"/>
      <c r="O94" s="177"/>
      <c r="P94" s="177"/>
      <c r="Q94" s="177"/>
      <c r="R94" s="177"/>
      <c r="S94" s="177"/>
      <c r="T94" s="177"/>
      <c r="U94" s="177"/>
      <c r="V94" s="177"/>
      <c r="W94" s="177"/>
      <c r="X94" s="177"/>
      <c r="Y94" s="177"/>
      <c r="Z94" s="177"/>
      <c r="AA94" s="177"/>
      <c r="AB94" s="177"/>
      <c r="AC94" s="177"/>
      <c r="AD94" s="177"/>
      <c r="AE94" s="177"/>
      <c r="AF94" s="177"/>
      <c r="AG94" s="177"/>
      <c r="AH94" s="177"/>
      <c r="AI94" s="177"/>
      <c r="AJ94" s="177"/>
    </row>
    <row r="95" spans="1:36" s="402" customFormat="1">
      <c r="A95" s="1453"/>
      <c r="B95" s="1452"/>
      <c r="C95" s="403"/>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c r="AC95" s="177"/>
      <c r="AD95" s="177"/>
      <c r="AE95" s="177"/>
      <c r="AF95" s="177"/>
      <c r="AG95" s="177"/>
      <c r="AH95" s="177"/>
      <c r="AI95" s="177"/>
      <c r="AJ95" s="177"/>
    </row>
    <row r="96" spans="1:36" s="77" customFormat="1">
      <c r="A96" s="156"/>
      <c r="B96" s="158"/>
    </row>
    <row r="97" spans="1:36" s="77" customFormat="1">
      <c r="A97" s="80"/>
      <c r="B97" s="80"/>
    </row>
    <row r="98" spans="1:36" s="383" customFormat="1">
      <c r="A98" s="833" t="s">
        <v>32</v>
      </c>
      <c r="B98" s="834"/>
    </row>
    <row r="99" spans="1:36" s="77" customFormat="1">
      <c r="A99" s="327"/>
      <c r="B99" s="399"/>
    </row>
    <row r="100" spans="1:36" s="77" customFormat="1">
      <c r="A100" s="1454" t="s">
        <v>430</v>
      </c>
      <c r="B100" s="1452"/>
    </row>
    <row r="101" spans="1:36" s="77" customFormat="1">
      <c r="A101" s="1453"/>
      <c r="B101" s="1452"/>
    </row>
    <row r="102" spans="1:36" s="77" customFormat="1">
      <c r="A102" s="1453"/>
      <c r="B102" s="1452"/>
    </row>
    <row r="103" spans="1:36" s="80" customFormat="1">
      <c r="A103" s="1453"/>
      <c r="B103" s="1452"/>
      <c r="C103" s="77"/>
      <c r="D103" s="77"/>
      <c r="E103" s="77"/>
      <c r="F103" s="77"/>
      <c r="G103" s="77"/>
      <c r="H103" s="77"/>
      <c r="I103" s="77"/>
      <c r="J103" s="77"/>
      <c r="K103" s="77"/>
      <c r="L103" s="77"/>
      <c r="M103" s="77"/>
      <c r="N103" s="77"/>
      <c r="O103" s="77"/>
      <c r="P103" s="77"/>
      <c r="Q103" s="77"/>
      <c r="R103" s="77"/>
      <c r="S103" s="77"/>
      <c r="T103" s="77"/>
      <c r="U103" s="77"/>
      <c r="V103" s="77"/>
      <c r="W103" s="77"/>
      <c r="X103" s="77"/>
      <c r="Y103" s="77"/>
      <c r="Z103" s="77"/>
      <c r="AA103" s="77"/>
      <c r="AB103" s="77"/>
      <c r="AC103" s="77"/>
      <c r="AD103" s="77"/>
      <c r="AE103" s="77"/>
      <c r="AF103" s="77"/>
      <c r="AG103" s="77"/>
      <c r="AH103" s="77"/>
      <c r="AI103" s="77"/>
      <c r="AJ103" s="77"/>
    </row>
    <row r="104" spans="1:36" s="80" customFormat="1">
      <c r="A104" s="360"/>
      <c r="B104" s="359"/>
      <c r="C104" s="77"/>
      <c r="D104" s="77"/>
      <c r="E104" s="77"/>
      <c r="F104" s="77"/>
      <c r="G104" s="77"/>
      <c r="H104" s="77"/>
      <c r="I104" s="77"/>
      <c r="J104" s="77"/>
      <c r="K104" s="77"/>
      <c r="L104" s="77"/>
      <c r="M104" s="77"/>
      <c r="N104" s="77"/>
      <c r="O104" s="77"/>
      <c r="P104" s="77"/>
      <c r="Q104" s="77"/>
      <c r="R104" s="77"/>
      <c r="S104" s="77"/>
      <c r="T104" s="77"/>
      <c r="U104" s="77"/>
      <c r="V104" s="77"/>
      <c r="W104" s="77"/>
      <c r="X104" s="77"/>
      <c r="Y104" s="77"/>
      <c r="Z104" s="77"/>
      <c r="AA104" s="77"/>
      <c r="AB104" s="77"/>
      <c r="AC104" s="77"/>
      <c r="AD104" s="77"/>
      <c r="AE104" s="77"/>
      <c r="AF104" s="77"/>
      <c r="AG104" s="77"/>
      <c r="AH104" s="77"/>
      <c r="AI104" s="77"/>
      <c r="AJ104" s="77"/>
    </row>
    <row r="105" spans="1:36" s="80" customFormat="1">
      <c r="A105" s="1460" t="s">
        <v>250</v>
      </c>
      <c r="B105" s="1461"/>
      <c r="C105" s="77"/>
      <c r="D105" s="77"/>
      <c r="E105" s="77"/>
      <c r="F105" s="77"/>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row>
    <row r="106" spans="1:36" s="80" customFormat="1">
      <c r="A106" s="1462"/>
      <c r="B106" s="1461"/>
      <c r="C106" s="77"/>
      <c r="D106" s="77"/>
      <c r="E106" s="77"/>
      <c r="F106" s="77"/>
      <c r="G106" s="77"/>
      <c r="H106" s="77"/>
      <c r="I106" s="77"/>
      <c r="J106" s="77"/>
      <c r="K106" s="77"/>
      <c r="L106" s="77"/>
      <c r="M106" s="77"/>
      <c r="N106" s="77"/>
      <c r="O106" s="77"/>
      <c r="P106" s="77"/>
      <c r="Q106" s="77"/>
      <c r="R106" s="77"/>
      <c r="S106" s="77"/>
      <c r="T106" s="77"/>
      <c r="U106" s="77"/>
      <c r="V106" s="77"/>
      <c r="W106" s="77"/>
      <c r="X106" s="77"/>
      <c r="Y106" s="77"/>
      <c r="Z106" s="77"/>
      <c r="AA106" s="77"/>
      <c r="AB106" s="77"/>
      <c r="AC106" s="77"/>
      <c r="AD106" s="77"/>
      <c r="AE106" s="77"/>
      <c r="AF106" s="77"/>
      <c r="AG106" s="77"/>
      <c r="AH106" s="77"/>
      <c r="AI106" s="77"/>
      <c r="AJ106" s="77"/>
    </row>
    <row r="107" spans="1:36" s="80" customFormat="1">
      <c r="A107" s="1453"/>
      <c r="B107" s="1452"/>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c r="AA107" s="77"/>
      <c r="AB107" s="77"/>
      <c r="AC107" s="77"/>
      <c r="AD107" s="77"/>
      <c r="AE107" s="77"/>
      <c r="AF107" s="77"/>
      <c r="AG107" s="77"/>
      <c r="AH107" s="77"/>
      <c r="AI107" s="77"/>
      <c r="AJ107" s="77"/>
    </row>
    <row r="108" spans="1:36" s="77" customFormat="1">
      <c r="A108" s="156"/>
      <c r="B108" s="158"/>
    </row>
    <row r="109" spans="1:36" s="77" customFormat="1">
      <c r="A109" s="328"/>
      <c r="B109" s="328"/>
    </row>
    <row r="110" spans="1:36" s="77" customFormat="1">
      <c r="A110" s="835" t="s">
        <v>33</v>
      </c>
      <c r="B110" s="836"/>
      <c r="C110" s="92"/>
    </row>
    <row r="111" spans="1:36" s="77" customFormat="1">
      <c r="A111" s="327"/>
      <c r="B111" s="162"/>
      <c r="C111" s="92"/>
    </row>
    <row r="112" spans="1:36" s="77" customFormat="1" ht="12.75" customHeight="1">
      <c r="A112" s="1454" t="s">
        <v>412</v>
      </c>
      <c r="B112" s="1452"/>
    </row>
    <row r="113" spans="1:3" s="77" customFormat="1">
      <c r="A113" s="1453"/>
      <c r="B113" s="1452"/>
    </row>
    <row r="114" spans="1:3" s="77" customFormat="1">
      <c r="A114" s="1453"/>
      <c r="B114" s="1452"/>
    </row>
    <row r="115" spans="1:3" s="77" customFormat="1">
      <c r="A115" s="397"/>
      <c r="B115" s="398"/>
    </row>
    <row r="116" spans="1:3" s="77" customFormat="1">
      <c r="A116" s="329"/>
      <c r="B116" s="329"/>
    </row>
    <row r="117" spans="1:3" s="77" customFormat="1">
      <c r="A117" s="837" t="s">
        <v>34</v>
      </c>
      <c r="B117" s="838"/>
      <c r="C117" s="92"/>
    </row>
    <row r="118" spans="1:3" s="77" customFormat="1">
      <c r="A118" s="327"/>
      <c r="B118" s="162"/>
      <c r="C118" s="92"/>
    </row>
    <row r="119" spans="1:3" s="77" customFormat="1">
      <c r="A119" s="1454" t="s">
        <v>358</v>
      </c>
      <c r="B119" s="1452"/>
    </row>
    <row r="120" spans="1:3" s="77" customFormat="1">
      <c r="A120" s="1453"/>
      <c r="B120" s="1452"/>
    </row>
    <row r="121" spans="1:3" s="77" customFormat="1">
      <c r="A121" s="397"/>
      <c r="B121" s="398"/>
    </row>
    <row r="122" spans="1:3" s="77" customFormat="1"/>
    <row r="123" spans="1:3" s="77" customFormat="1">
      <c r="A123" s="839" t="s">
        <v>359</v>
      </c>
      <c r="B123" s="840"/>
      <c r="C123" s="92"/>
    </row>
    <row r="124" spans="1:3" s="77" customFormat="1">
      <c r="A124" s="394"/>
      <c r="B124" s="393"/>
      <c r="C124" s="92"/>
    </row>
    <row r="125" spans="1:3" s="77" customFormat="1">
      <c r="A125" s="1454" t="s">
        <v>413</v>
      </c>
      <c r="B125" s="1452"/>
    </row>
    <row r="126" spans="1:3" s="77" customFormat="1">
      <c r="A126" s="1453"/>
      <c r="B126" s="1452"/>
    </row>
    <row r="127" spans="1:3" s="77" customFormat="1">
      <c r="A127" s="330"/>
      <c r="B127" s="331"/>
    </row>
    <row r="128" spans="1:3" s="77" customFormat="1">
      <c r="A128" s="329"/>
      <c r="B128" s="329"/>
    </row>
    <row r="129" spans="1:36" s="77" customFormat="1" ht="15.75" customHeight="1">
      <c r="A129" s="1467" t="s">
        <v>385</v>
      </c>
      <c r="B129" s="1468"/>
      <c r="C129" s="92"/>
    </row>
    <row r="130" spans="1:36" s="77" customFormat="1">
      <c r="A130" s="394"/>
      <c r="B130" s="393"/>
      <c r="C130" s="92"/>
    </row>
    <row r="131" spans="1:36" s="77" customFormat="1" ht="12.75" customHeight="1">
      <c r="A131" s="1454" t="s">
        <v>407</v>
      </c>
      <c r="B131" s="1452"/>
    </row>
    <row r="132" spans="1:36" s="77" customFormat="1">
      <c r="A132" s="1453"/>
      <c r="B132" s="1452"/>
    </row>
    <row r="133" spans="1:36" s="80" customFormat="1">
      <c r="A133" s="332"/>
      <c r="B133" s="333"/>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row>
    <row r="134" spans="1:36" s="77" customFormat="1">
      <c r="A134" s="614"/>
      <c r="B134" s="614"/>
    </row>
    <row r="135" spans="1:36" s="80" customFormat="1">
      <c r="A135" s="844" t="s">
        <v>352</v>
      </c>
      <c r="B135" s="845"/>
      <c r="C135" s="77"/>
      <c r="D135" s="77"/>
      <c r="E135" s="77"/>
      <c r="F135" s="77"/>
      <c r="G135" s="77"/>
      <c r="H135" s="77"/>
      <c r="I135" s="77"/>
      <c r="J135" s="77"/>
      <c r="K135" s="77"/>
      <c r="L135" s="77"/>
      <c r="M135" s="77"/>
      <c r="N135" s="77"/>
      <c r="O135" s="77"/>
      <c r="P135" s="77"/>
      <c r="Q135" s="77"/>
      <c r="R135" s="77"/>
      <c r="S135" s="77"/>
      <c r="T135" s="77"/>
      <c r="U135" s="77"/>
      <c r="V135" s="77"/>
      <c r="W135" s="77"/>
      <c r="X135" s="77"/>
      <c r="Y135" s="77"/>
      <c r="Z135" s="77"/>
      <c r="AA135" s="77"/>
      <c r="AB135" s="77"/>
      <c r="AC135" s="77"/>
      <c r="AD135" s="77"/>
      <c r="AE135" s="77"/>
      <c r="AF135" s="77"/>
      <c r="AG135" s="77"/>
      <c r="AH135" s="77"/>
      <c r="AI135" s="77"/>
      <c r="AJ135" s="77"/>
    </row>
    <row r="136" spans="1:36" s="80" customFormat="1">
      <c r="A136" s="232"/>
      <c r="B136" s="147"/>
      <c r="C136" s="77"/>
      <c r="D136" s="77"/>
      <c r="E136" s="77"/>
      <c r="F136" s="77"/>
      <c r="G136" s="77"/>
      <c r="H136" s="77"/>
      <c r="I136" s="77"/>
      <c r="J136" s="77"/>
      <c r="K136" s="77"/>
      <c r="L136" s="77"/>
      <c r="M136" s="77"/>
      <c r="N136" s="77"/>
      <c r="O136" s="77"/>
      <c r="P136" s="77"/>
      <c r="Q136" s="77"/>
      <c r="R136" s="77"/>
      <c r="S136" s="77"/>
      <c r="T136" s="77"/>
      <c r="U136" s="77"/>
      <c r="V136" s="77"/>
      <c r="W136" s="77"/>
      <c r="X136" s="77"/>
      <c r="Y136" s="77"/>
      <c r="Z136" s="77"/>
      <c r="AA136" s="77"/>
      <c r="AB136" s="77"/>
      <c r="AC136" s="77"/>
      <c r="AD136" s="77"/>
      <c r="AE136" s="77"/>
      <c r="AF136" s="77"/>
      <c r="AG136" s="77"/>
      <c r="AH136" s="77"/>
      <c r="AI136" s="77"/>
      <c r="AJ136" s="77"/>
    </row>
    <row r="137" spans="1:36" s="402" customFormat="1">
      <c r="A137" s="1464" t="s">
        <v>338</v>
      </c>
      <c r="B137" s="1452"/>
      <c r="C137" s="361"/>
      <c r="D137" s="361"/>
      <c r="E137" s="361"/>
      <c r="F137" s="361"/>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c r="AC137" s="177"/>
      <c r="AD137" s="177"/>
      <c r="AE137" s="177"/>
      <c r="AF137" s="177"/>
      <c r="AG137" s="177"/>
      <c r="AH137" s="177"/>
      <c r="AI137" s="177"/>
      <c r="AJ137" s="177"/>
    </row>
    <row r="138" spans="1:36" s="402" customFormat="1">
      <c r="A138" s="1453"/>
      <c r="B138" s="1452"/>
      <c r="C138" s="361"/>
      <c r="D138" s="361"/>
      <c r="E138" s="361"/>
      <c r="F138" s="361"/>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c r="AC138" s="177"/>
      <c r="AD138" s="177"/>
      <c r="AE138" s="177"/>
      <c r="AF138" s="177"/>
      <c r="AG138" s="177"/>
      <c r="AH138" s="177"/>
      <c r="AI138" s="177"/>
      <c r="AJ138" s="177"/>
    </row>
    <row r="139" spans="1:36" s="402" customFormat="1">
      <c r="A139" s="1453"/>
      <c r="B139" s="1452"/>
      <c r="C139" s="361"/>
      <c r="D139" s="361"/>
      <c r="E139" s="361"/>
      <c r="F139" s="361"/>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c r="AC139" s="177"/>
      <c r="AD139" s="177"/>
      <c r="AE139" s="177"/>
      <c r="AF139" s="177"/>
      <c r="AG139" s="177"/>
      <c r="AH139" s="177"/>
      <c r="AI139" s="177"/>
      <c r="AJ139" s="177"/>
    </row>
    <row r="140" spans="1:36" s="402" customFormat="1">
      <c r="A140" s="362"/>
      <c r="B140" s="569"/>
      <c r="C140" s="361"/>
      <c r="D140" s="361"/>
      <c r="E140" s="361"/>
      <c r="F140" s="361"/>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c r="AC140" s="177"/>
      <c r="AD140" s="177"/>
      <c r="AE140" s="177"/>
      <c r="AF140" s="177"/>
      <c r="AG140" s="177"/>
      <c r="AH140" s="177"/>
      <c r="AI140" s="177"/>
      <c r="AJ140" s="177"/>
    </row>
    <row r="141" spans="1:36" s="402" customFormat="1">
      <c r="A141" s="1453" t="s">
        <v>335</v>
      </c>
      <c r="B141" s="1452"/>
      <c r="C141" s="361"/>
      <c r="D141" s="361"/>
      <c r="E141" s="361"/>
      <c r="F141" s="361"/>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c r="AC141" s="177"/>
      <c r="AD141" s="177"/>
      <c r="AE141" s="177"/>
      <c r="AF141" s="177"/>
      <c r="AG141" s="177"/>
      <c r="AH141" s="177"/>
      <c r="AI141" s="177"/>
      <c r="AJ141" s="177"/>
    </row>
    <row r="142" spans="1:36" s="402" customFormat="1">
      <c r="A142" s="1453"/>
      <c r="B142" s="1452"/>
      <c r="C142" s="361"/>
      <c r="D142" s="361"/>
      <c r="E142" s="361"/>
      <c r="F142" s="361"/>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c r="AC142" s="177"/>
      <c r="AD142" s="177"/>
      <c r="AE142" s="177"/>
      <c r="AF142" s="177"/>
      <c r="AG142" s="177"/>
      <c r="AH142" s="177"/>
      <c r="AI142" s="177"/>
      <c r="AJ142" s="177"/>
    </row>
    <row r="143" spans="1:36" s="402" customFormat="1">
      <c r="A143" s="362"/>
      <c r="B143" s="569"/>
      <c r="C143" s="361"/>
      <c r="D143" s="361"/>
      <c r="E143" s="361"/>
      <c r="F143" s="361"/>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c r="AC143" s="177"/>
      <c r="AD143" s="177"/>
      <c r="AE143" s="177"/>
      <c r="AF143" s="177"/>
      <c r="AG143" s="177"/>
      <c r="AH143" s="177"/>
      <c r="AI143" s="177"/>
      <c r="AJ143" s="177"/>
    </row>
    <row r="144" spans="1:36" s="402" customFormat="1">
      <c r="A144" s="1463" t="s">
        <v>350</v>
      </c>
      <c r="B144" s="1452"/>
      <c r="C144" s="361"/>
      <c r="D144" s="361"/>
      <c r="E144" s="361"/>
      <c r="F144" s="361"/>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c r="AC144" s="177"/>
      <c r="AD144" s="177"/>
      <c r="AE144" s="177"/>
      <c r="AF144" s="177"/>
      <c r="AG144" s="177"/>
      <c r="AH144" s="177"/>
      <c r="AI144" s="177"/>
      <c r="AJ144" s="177"/>
    </row>
    <row r="145" spans="1:36" s="402" customFormat="1">
      <c r="A145" s="1453"/>
      <c r="B145" s="1452"/>
      <c r="C145" s="361"/>
      <c r="D145" s="361"/>
      <c r="E145" s="361"/>
      <c r="F145" s="361"/>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c r="AC145" s="177"/>
      <c r="AD145" s="177"/>
      <c r="AE145" s="177"/>
      <c r="AF145" s="177"/>
      <c r="AG145" s="177"/>
      <c r="AH145" s="177"/>
      <c r="AI145" s="177"/>
      <c r="AJ145" s="177"/>
    </row>
    <row r="146" spans="1:36" s="402" customFormat="1">
      <c r="A146" s="1453"/>
      <c r="B146" s="1452"/>
      <c r="C146" s="361"/>
      <c r="D146" s="361"/>
      <c r="E146" s="361"/>
      <c r="F146" s="361"/>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c r="AC146" s="177"/>
      <c r="AD146" s="177"/>
      <c r="AE146" s="177"/>
      <c r="AF146" s="177"/>
      <c r="AG146" s="177"/>
      <c r="AH146" s="177"/>
      <c r="AI146" s="177"/>
      <c r="AJ146" s="177"/>
    </row>
    <row r="147" spans="1:36" s="402" customFormat="1">
      <c r="A147" s="362"/>
      <c r="B147" s="569"/>
      <c r="C147" s="361"/>
      <c r="D147" s="361"/>
      <c r="E147" s="361"/>
      <c r="F147" s="361"/>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c r="AC147" s="177"/>
      <c r="AD147" s="177"/>
      <c r="AE147" s="177"/>
      <c r="AF147" s="177"/>
      <c r="AG147" s="177"/>
      <c r="AH147" s="177"/>
      <c r="AI147" s="177"/>
      <c r="AJ147" s="177"/>
    </row>
    <row r="148" spans="1:36" s="402" customFormat="1" ht="12.75" customHeight="1">
      <c r="A148" s="1448" t="s">
        <v>466</v>
      </c>
      <c r="B148" s="1449"/>
      <c r="C148" s="361"/>
      <c r="D148" s="361"/>
      <c r="E148" s="361"/>
      <c r="F148" s="361"/>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c r="AC148" s="177"/>
      <c r="AD148" s="177"/>
      <c r="AE148" s="177"/>
      <c r="AF148" s="177"/>
      <c r="AG148" s="177"/>
      <c r="AH148" s="177"/>
      <c r="AI148" s="177"/>
      <c r="AJ148" s="177"/>
    </row>
    <row r="149" spans="1:36" s="402" customFormat="1">
      <c r="A149" s="1450"/>
      <c r="B149" s="1449"/>
      <c r="C149" s="361"/>
      <c r="D149" s="361"/>
      <c r="E149" s="361"/>
      <c r="F149" s="361"/>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c r="AC149" s="177"/>
      <c r="AD149" s="177"/>
      <c r="AE149" s="177"/>
      <c r="AF149" s="177"/>
      <c r="AG149" s="177"/>
      <c r="AH149" s="177"/>
      <c r="AI149" s="177"/>
      <c r="AJ149" s="177"/>
    </row>
    <row r="150" spans="1:36" s="402" customFormat="1">
      <c r="A150" s="360"/>
      <c r="B150" s="359"/>
      <c r="C150" s="361"/>
      <c r="D150" s="361"/>
      <c r="E150" s="361"/>
      <c r="F150" s="361"/>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c r="AC150" s="177"/>
      <c r="AD150" s="177"/>
      <c r="AE150" s="177"/>
      <c r="AF150" s="177"/>
      <c r="AG150" s="177"/>
      <c r="AH150" s="177"/>
      <c r="AI150" s="177"/>
      <c r="AJ150" s="177"/>
    </row>
    <row r="151" spans="1:36" s="402" customFormat="1">
      <c r="A151" s="615"/>
      <c r="B151" s="569"/>
      <c r="C151" s="361"/>
      <c r="D151" s="361"/>
      <c r="E151" s="361"/>
      <c r="F151" s="361"/>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c r="AC151" s="177"/>
      <c r="AD151" s="177"/>
      <c r="AE151" s="177"/>
      <c r="AF151" s="177"/>
      <c r="AG151" s="177"/>
      <c r="AH151" s="177"/>
      <c r="AI151" s="177"/>
      <c r="AJ151" s="177"/>
    </row>
    <row r="152" spans="1:36" s="85" customFormat="1">
      <c r="A152" s="156"/>
      <c r="B152" s="158"/>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c r="AC152" s="102"/>
      <c r="AD152" s="102"/>
      <c r="AE152" s="102"/>
      <c r="AF152" s="102"/>
      <c r="AG152" s="102"/>
      <c r="AH152" s="102"/>
      <c r="AI152" s="102"/>
      <c r="AJ152" s="102"/>
    </row>
    <row r="153" spans="1:36" s="85" customFormat="1">
      <c r="B153" s="147"/>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c r="AC153" s="102"/>
      <c r="AD153" s="102"/>
      <c r="AE153" s="102"/>
      <c r="AF153" s="102"/>
      <c r="AG153" s="102"/>
      <c r="AH153" s="102"/>
      <c r="AI153" s="102"/>
      <c r="AJ153" s="102"/>
    </row>
    <row r="154" spans="1:36" s="1" customFormat="1" ht="12">
      <c r="A154" s="846" t="s">
        <v>100</v>
      </c>
      <c r="B154" s="847"/>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c r="AA154" s="38"/>
      <c r="AB154" s="38"/>
      <c r="AC154" s="38"/>
      <c r="AD154" s="38"/>
      <c r="AE154" s="38"/>
      <c r="AF154" s="38"/>
      <c r="AG154" s="38"/>
      <c r="AH154" s="38"/>
      <c r="AI154" s="38"/>
      <c r="AJ154" s="38"/>
    </row>
    <row r="155" spans="1:36" s="1" customFormat="1" ht="12">
      <c r="A155" s="850"/>
      <c r="B155" s="851"/>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c r="AA155" s="38"/>
      <c r="AB155" s="38"/>
      <c r="AC155" s="38"/>
      <c r="AD155" s="38"/>
      <c r="AE155" s="38"/>
      <c r="AF155" s="38"/>
      <c r="AG155" s="38"/>
      <c r="AH155" s="38"/>
      <c r="AI155" s="38"/>
      <c r="AJ155" s="38"/>
    </row>
    <row r="156" spans="1:36" s="80" customFormat="1">
      <c r="A156" s="863" t="s">
        <v>73</v>
      </c>
      <c r="B156" s="864"/>
      <c r="C156" s="77"/>
      <c r="D156" s="77"/>
      <c r="E156" s="77"/>
      <c r="F156" s="77"/>
      <c r="G156" s="77"/>
      <c r="H156" s="77"/>
      <c r="I156" s="77"/>
      <c r="J156" s="77"/>
      <c r="K156" s="77"/>
      <c r="L156" s="77"/>
      <c r="M156" s="77"/>
      <c r="N156" s="77"/>
      <c r="O156" s="77"/>
      <c r="P156" s="77"/>
      <c r="Q156" s="77"/>
      <c r="R156" s="77"/>
      <c r="S156" s="77"/>
      <c r="T156" s="77"/>
      <c r="U156" s="77"/>
      <c r="V156" s="77"/>
      <c r="W156" s="77"/>
      <c r="X156" s="77"/>
      <c r="Y156" s="77"/>
      <c r="Z156" s="77"/>
      <c r="AA156" s="77"/>
      <c r="AB156" s="77"/>
      <c r="AC156" s="77"/>
      <c r="AD156" s="77"/>
      <c r="AE156" s="77"/>
      <c r="AF156" s="77"/>
      <c r="AG156" s="77"/>
      <c r="AH156" s="77"/>
      <c r="AI156" s="77"/>
      <c r="AJ156" s="77"/>
    </row>
    <row r="157" spans="1:36" s="80" customFormat="1">
      <c r="A157" s="863" t="s">
        <v>328</v>
      </c>
      <c r="B157" s="864"/>
      <c r="C157" s="77"/>
      <c r="D157" s="77"/>
      <c r="E157" s="77"/>
      <c r="F157" s="77"/>
      <c r="G157" s="77"/>
      <c r="H157" s="77"/>
      <c r="I157" s="77"/>
      <c r="J157" s="77"/>
      <c r="K157" s="77"/>
      <c r="L157" s="77"/>
      <c r="M157" s="77"/>
      <c r="N157" s="77"/>
      <c r="O157" s="77"/>
      <c r="P157" s="77"/>
      <c r="Q157" s="77"/>
      <c r="R157" s="77"/>
      <c r="S157" s="77"/>
      <c r="T157" s="77"/>
      <c r="U157" s="77"/>
      <c r="V157" s="77"/>
      <c r="W157" s="77"/>
      <c r="X157" s="77"/>
      <c r="Y157" s="77"/>
      <c r="Z157" s="77"/>
      <c r="AA157" s="77"/>
      <c r="AB157" s="77"/>
      <c r="AC157" s="77"/>
      <c r="AD157" s="77"/>
      <c r="AE157" s="77"/>
      <c r="AF157" s="77"/>
      <c r="AG157" s="77"/>
      <c r="AH157" s="77"/>
      <c r="AI157" s="77"/>
      <c r="AJ157" s="77"/>
    </row>
    <row r="158" spans="1:36" s="80" customFormat="1">
      <c r="A158" s="863" t="s">
        <v>146</v>
      </c>
      <c r="B158" s="864"/>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77"/>
      <c r="AA158" s="77"/>
      <c r="AB158" s="77"/>
      <c r="AC158" s="77"/>
      <c r="AD158" s="77"/>
      <c r="AE158" s="77"/>
      <c r="AF158" s="77"/>
      <c r="AG158" s="77"/>
      <c r="AH158" s="77"/>
      <c r="AI158" s="77"/>
      <c r="AJ158" s="77"/>
    </row>
    <row r="159" spans="1:36" s="85" customFormat="1">
      <c r="A159" s="863" t="s">
        <v>2</v>
      </c>
      <c r="B159" s="864"/>
      <c r="C159" s="77"/>
      <c r="D159" s="77"/>
      <c r="E159" s="77"/>
      <c r="F159" s="77"/>
      <c r="G159" s="102"/>
      <c r="H159" s="102"/>
      <c r="I159" s="102"/>
      <c r="J159" s="102"/>
      <c r="K159" s="102"/>
      <c r="L159" s="102"/>
      <c r="M159" s="102"/>
      <c r="N159" s="102"/>
      <c r="O159" s="102"/>
      <c r="P159" s="102"/>
      <c r="Q159" s="102"/>
      <c r="R159" s="102"/>
      <c r="S159" s="102"/>
      <c r="T159" s="102"/>
      <c r="U159" s="102"/>
      <c r="V159" s="102"/>
      <c r="W159" s="102"/>
      <c r="X159" s="102"/>
      <c r="Y159" s="102"/>
      <c r="Z159" s="102"/>
      <c r="AA159" s="102"/>
      <c r="AB159" s="102"/>
      <c r="AC159" s="102"/>
      <c r="AD159" s="102"/>
      <c r="AE159" s="102"/>
      <c r="AF159" s="102"/>
      <c r="AG159" s="102"/>
      <c r="AH159" s="102"/>
      <c r="AI159" s="102"/>
      <c r="AJ159" s="102"/>
    </row>
    <row r="160" spans="1:36" s="85" customFormat="1">
      <c r="A160" s="865" t="s">
        <v>147</v>
      </c>
      <c r="B160" s="866"/>
      <c r="C160" s="77"/>
      <c r="D160" s="77"/>
      <c r="E160" s="77"/>
      <c r="F160" s="77"/>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c r="AC160" s="102"/>
      <c r="AD160" s="102"/>
      <c r="AE160" s="102"/>
      <c r="AF160" s="102"/>
      <c r="AG160" s="102"/>
      <c r="AH160" s="102"/>
      <c r="AI160" s="102"/>
      <c r="AJ160" s="102"/>
    </row>
  </sheetData>
  <sheetProtection password="CF2B" sheet="1" objects="1" scenarios="1"/>
  <mergeCells count="25">
    <mergeCell ref="A9:B10"/>
    <mergeCell ref="A137:B139"/>
    <mergeCell ref="A141:B142"/>
    <mergeCell ref="A144:B146"/>
    <mergeCell ref="A81:B84"/>
    <mergeCell ref="B12:B13"/>
    <mergeCell ref="B15:B16"/>
    <mergeCell ref="A18:B19"/>
    <mergeCell ref="A44:B45"/>
    <mergeCell ref="A119:B120"/>
    <mergeCell ref="A71:B74"/>
    <mergeCell ref="A129:B129"/>
    <mergeCell ref="A148:B149"/>
    <mergeCell ref="A27:B28"/>
    <mergeCell ref="A112:B114"/>
    <mergeCell ref="A67:B69"/>
    <mergeCell ref="B47:B49"/>
    <mergeCell ref="B56:B58"/>
    <mergeCell ref="B51:B52"/>
    <mergeCell ref="A125:B126"/>
    <mergeCell ref="A131:B132"/>
    <mergeCell ref="A86:B88"/>
    <mergeCell ref="A105:B107"/>
    <mergeCell ref="A93:B95"/>
    <mergeCell ref="A100:B103"/>
  </mergeCells>
  <phoneticPr fontId="19" type="noConversion"/>
  <printOptions horizontalCentered="1"/>
  <pageMargins left="0.6692913385826772" right="0.27559055118110237" top="0.55118110236220474" bottom="0.82677165354330717" header="0.51181102362204722" footer="0.51181102362204722"/>
  <pageSetup paperSize="9" scale="90" orientation="portrait" r:id="rId1"/>
  <headerFooter alignWithMargins="0">
    <oddFooter>&amp;CApril 2016</oddFooter>
  </headerFooter>
  <rowBreaks count="1" manualBreakCount="1">
    <brk id="6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I59"/>
  <sheetViews>
    <sheetView view="pageLayout" topLeftCell="A25" zoomScaleNormal="100" workbookViewId="0">
      <selection activeCell="A37" sqref="A37:I59"/>
    </sheetView>
  </sheetViews>
  <sheetFormatPr defaultColWidth="8.85546875" defaultRowHeight="12.75"/>
  <cols>
    <col min="1" max="1" width="17.42578125" style="80" customWidth="1"/>
    <col min="2" max="2" width="13.42578125" style="80" customWidth="1"/>
    <col min="3" max="16384" width="8.85546875" style="80"/>
  </cols>
  <sheetData>
    <row r="1" spans="1:9" s="85" customFormat="1">
      <c r="A1" s="805"/>
      <c r="B1" s="806"/>
      <c r="C1" s="806"/>
      <c r="D1" s="806"/>
      <c r="E1" s="806"/>
      <c r="F1" s="806"/>
      <c r="G1" s="806"/>
      <c r="H1" s="806"/>
      <c r="I1" s="807"/>
    </row>
    <row r="2" spans="1:9" s="195" customFormat="1">
      <c r="A2" s="822" t="s">
        <v>405</v>
      </c>
      <c r="B2" s="808"/>
      <c r="C2" s="808"/>
      <c r="D2" s="808"/>
      <c r="E2" s="808"/>
      <c r="F2" s="808"/>
      <c r="G2" s="808"/>
      <c r="H2" s="808"/>
      <c r="I2" s="809"/>
    </row>
    <row r="3" spans="1:9" s="85" customFormat="1">
      <c r="A3" s="810"/>
      <c r="B3" s="811"/>
      <c r="C3" s="811"/>
      <c r="D3" s="811"/>
      <c r="E3" s="811"/>
      <c r="F3" s="811"/>
      <c r="G3" s="811"/>
      <c r="H3" s="811"/>
      <c r="I3" s="812"/>
    </row>
    <row r="5" spans="1:9">
      <c r="A5" s="185" t="s">
        <v>245</v>
      </c>
      <c r="B5" s="185"/>
      <c r="C5" s="185"/>
      <c r="D5" s="185"/>
      <c r="E5" s="185"/>
      <c r="F5" s="185"/>
      <c r="G5" s="185"/>
      <c r="H5" s="185"/>
      <c r="I5" s="185"/>
    </row>
    <row r="6" spans="1:9">
      <c r="A6" s="185" t="s">
        <v>356</v>
      </c>
      <c r="B6" s="185"/>
      <c r="C6" s="185"/>
      <c r="D6" s="185"/>
      <c r="E6" s="185"/>
      <c r="F6" s="185"/>
      <c r="G6" s="185"/>
      <c r="H6" s="185"/>
      <c r="I6" s="185"/>
    </row>
    <row r="7" spans="1:9">
      <c r="A7" s="185"/>
      <c r="B7" s="185"/>
      <c r="C7" s="185"/>
      <c r="D7" s="185"/>
      <c r="E7" s="185"/>
      <c r="F7" s="185"/>
      <c r="G7" s="185"/>
      <c r="H7" s="185"/>
      <c r="I7" s="185"/>
    </row>
    <row r="8" spans="1:9">
      <c r="A8" s="185" t="s">
        <v>246</v>
      </c>
      <c r="B8" s="185"/>
      <c r="C8" s="185"/>
      <c r="D8" s="185"/>
      <c r="E8" s="185"/>
      <c r="F8" s="185"/>
      <c r="G8" s="185"/>
      <c r="H8" s="185"/>
      <c r="I8" s="185"/>
    </row>
    <row r="9" spans="1:9" ht="13.5" thickBot="1">
      <c r="A9" s="168"/>
      <c r="B9" s="168"/>
      <c r="C9" s="168"/>
      <c r="D9" s="168"/>
      <c r="E9" s="168"/>
      <c r="F9" s="168"/>
      <c r="G9" s="168"/>
      <c r="H9" s="168"/>
      <c r="I9" s="168"/>
    </row>
    <row r="10" spans="1:9">
      <c r="A10" s="85"/>
      <c r="B10" s="85"/>
      <c r="C10" s="85"/>
      <c r="D10" s="85"/>
      <c r="E10" s="85"/>
      <c r="F10" s="85"/>
      <c r="G10" s="85"/>
      <c r="H10" s="85"/>
      <c r="I10" s="85"/>
    </row>
    <row r="11" spans="1:9">
      <c r="A11" s="1425" t="s">
        <v>237</v>
      </c>
      <c r="B11" s="80" t="s">
        <v>415</v>
      </c>
    </row>
    <row r="12" spans="1:9">
      <c r="B12" s="80" t="s">
        <v>247</v>
      </c>
    </row>
    <row r="14" spans="1:9">
      <c r="A14" s="80" t="s">
        <v>238</v>
      </c>
      <c r="C14" s="86">
        <v>120000</v>
      </c>
    </row>
    <row r="16" spans="1:9">
      <c r="A16" s="80" t="s">
        <v>239</v>
      </c>
    </row>
    <row r="18" spans="1:7">
      <c r="A18" s="196" t="s">
        <v>240</v>
      </c>
      <c r="B18" s="197">
        <v>4</v>
      </c>
      <c r="C18" s="198" t="s">
        <v>241</v>
      </c>
      <c r="D18" s="86">
        <f>$C$14/$B$23*B18</f>
        <v>32000</v>
      </c>
      <c r="F18" s="199" t="s">
        <v>36</v>
      </c>
    </row>
    <row r="19" spans="1:7">
      <c r="A19" s="196" t="s">
        <v>242</v>
      </c>
      <c r="B19" s="197">
        <v>6</v>
      </c>
      <c r="C19" s="198" t="s">
        <v>241</v>
      </c>
      <c r="D19" s="86">
        <f>$C$14/$B$23*B19</f>
        <v>48000</v>
      </c>
      <c r="F19" s="199" t="s">
        <v>36</v>
      </c>
    </row>
    <row r="20" spans="1:7" s="77" customFormat="1">
      <c r="A20" s="200" t="s">
        <v>248</v>
      </c>
      <c r="B20" s="201">
        <v>4</v>
      </c>
      <c r="C20" s="202" t="s">
        <v>241</v>
      </c>
      <c r="D20" s="1423">
        <f>$C$14/$B$23*B20</f>
        <v>32000</v>
      </c>
      <c r="E20" s="1424"/>
      <c r="F20" s="867" t="s">
        <v>243</v>
      </c>
      <c r="G20" s="1424"/>
    </row>
    <row r="21" spans="1:7">
      <c r="A21" s="80" t="s">
        <v>249</v>
      </c>
      <c r="B21" s="197">
        <v>1</v>
      </c>
      <c r="C21" s="198" t="s">
        <v>244</v>
      </c>
      <c r="D21" s="86">
        <f>$C$14/$B$23*B21</f>
        <v>8000</v>
      </c>
      <c r="F21" s="203" t="s">
        <v>36</v>
      </c>
    </row>
    <row r="22" spans="1:7">
      <c r="C22" s="198"/>
    </row>
    <row r="23" spans="1:7">
      <c r="A23" s="80" t="s">
        <v>213</v>
      </c>
      <c r="B23" s="204">
        <f>SUM(B18:B21)</f>
        <v>15</v>
      </c>
      <c r="C23" s="198" t="s">
        <v>241</v>
      </c>
      <c r="D23" s="205">
        <f>SUM(D18:D21)</f>
        <v>120000</v>
      </c>
    </row>
    <row r="25" spans="1:7">
      <c r="A25" s="80" t="s">
        <v>404</v>
      </c>
    </row>
    <row r="27" spans="1:7">
      <c r="A27" s="82" t="s">
        <v>372</v>
      </c>
    </row>
    <row r="29" spans="1:7">
      <c r="A29" s="82" t="s">
        <v>87</v>
      </c>
    </row>
    <row r="31" spans="1:7">
      <c r="A31" s="630" t="s">
        <v>371</v>
      </c>
    </row>
    <row r="34" spans="1:9">
      <c r="A34" s="805"/>
      <c r="B34" s="806"/>
      <c r="C34" s="806"/>
      <c r="D34" s="806"/>
      <c r="E34" s="806"/>
      <c r="F34" s="806"/>
      <c r="G34" s="806"/>
      <c r="H34" s="806"/>
      <c r="I34" s="807"/>
    </row>
    <row r="35" spans="1:9">
      <c r="A35" s="822" t="s">
        <v>405</v>
      </c>
      <c r="B35" s="808"/>
      <c r="C35" s="808"/>
      <c r="D35" s="808"/>
      <c r="E35" s="808"/>
      <c r="F35" s="808"/>
      <c r="G35" s="808"/>
      <c r="H35" s="808"/>
      <c r="I35" s="1426"/>
    </row>
    <row r="36" spans="1:9">
      <c r="A36" s="810"/>
      <c r="B36" s="811"/>
      <c r="C36" s="811"/>
      <c r="D36" s="811"/>
      <c r="E36" s="811"/>
      <c r="F36" s="811"/>
      <c r="G36" s="811"/>
      <c r="H36" s="811"/>
      <c r="I36" s="812"/>
    </row>
    <row r="37" spans="1:9">
      <c r="A37" s="689"/>
      <c r="B37" s="689"/>
      <c r="C37" s="689"/>
      <c r="D37" s="689"/>
      <c r="E37" s="689"/>
      <c r="F37" s="689"/>
      <c r="G37" s="689"/>
      <c r="H37" s="689"/>
      <c r="I37" s="689"/>
    </row>
    <row r="38" spans="1:9">
      <c r="A38" s="689"/>
      <c r="B38" s="689"/>
      <c r="C38" s="689"/>
      <c r="D38" s="689"/>
      <c r="E38" s="689"/>
      <c r="F38" s="689"/>
      <c r="G38" s="689"/>
      <c r="H38" s="689"/>
      <c r="I38" s="689"/>
    </row>
    <row r="39" spans="1:9">
      <c r="A39" s="689"/>
      <c r="B39" s="689"/>
      <c r="C39" s="689"/>
      <c r="D39" s="689"/>
      <c r="E39" s="689"/>
      <c r="F39" s="689"/>
      <c r="G39" s="689"/>
      <c r="H39" s="689"/>
      <c r="I39" s="689"/>
    </row>
    <row r="40" spans="1:9">
      <c r="A40" s="689"/>
      <c r="B40" s="689"/>
      <c r="C40" s="689"/>
      <c r="D40" s="689"/>
      <c r="E40" s="689"/>
      <c r="F40" s="689"/>
      <c r="G40" s="689"/>
      <c r="H40" s="689"/>
      <c r="I40" s="689"/>
    </row>
    <row r="41" spans="1:9">
      <c r="A41" s="689"/>
      <c r="B41" s="689"/>
      <c r="C41" s="689"/>
      <c r="D41" s="689"/>
      <c r="E41" s="689"/>
      <c r="F41" s="689"/>
      <c r="G41" s="689"/>
      <c r="H41" s="689"/>
      <c r="I41" s="689"/>
    </row>
    <row r="42" spans="1:9">
      <c r="A42" s="689"/>
      <c r="B42" s="689"/>
      <c r="C42" s="689"/>
      <c r="D42" s="689"/>
      <c r="E42" s="689"/>
      <c r="F42" s="689"/>
      <c r="G42" s="689"/>
      <c r="H42" s="689"/>
      <c r="I42" s="689"/>
    </row>
    <row r="43" spans="1:9">
      <c r="A43" s="689"/>
      <c r="B43" s="689"/>
      <c r="C43" s="689"/>
      <c r="D43" s="689"/>
      <c r="E43" s="689"/>
      <c r="F43" s="689"/>
      <c r="G43" s="689"/>
      <c r="H43" s="689"/>
      <c r="I43" s="689"/>
    </row>
    <row r="44" spans="1:9">
      <c r="A44" s="689"/>
      <c r="B44" s="689"/>
      <c r="C44" s="689"/>
      <c r="D44" s="689"/>
      <c r="E44" s="689"/>
      <c r="F44" s="689"/>
      <c r="G44" s="689"/>
      <c r="H44" s="689"/>
      <c r="I44" s="689"/>
    </row>
    <row r="45" spans="1:9">
      <c r="A45" s="689"/>
      <c r="B45" s="689"/>
      <c r="C45" s="689"/>
      <c r="D45" s="689"/>
      <c r="E45" s="689"/>
      <c r="F45" s="689"/>
      <c r="G45" s="689"/>
      <c r="H45" s="689"/>
      <c r="I45" s="689"/>
    </row>
    <row r="46" spans="1:9">
      <c r="A46" s="689"/>
      <c r="B46" s="689"/>
      <c r="C46" s="689"/>
      <c r="D46" s="689"/>
      <c r="E46" s="689"/>
      <c r="F46" s="689"/>
      <c r="G46" s="689"/>
      <c r="H46" s="689"/>
      <c r="I46" s="689"/>
    </row>
    <row r="47" spans="1:9">
      <c r="A47" s="689"/>
      <c r="B47" s="689"/>
      <c r="C47" s="689"/>
      <c r="D47" s="689"/>
      <c r="E47" s="689"/>
      <c r="F47" s="689"/>
      <c r="G47" s="689"/>
      <c r="H47" s="689"/>
      <c r="I47" s="689"/>
    </row>
    <row r="48" spans="1:9">
      <c r="A48" s="689"/>
      <c r="B48" s="689"/>
      <c r="C48" s="689"/>
      <c r="D48" s="689"/>
      <c r="E48" s="689"/>
      <c r="F48" s="689"/>
      <c r="G48" s="689"/>
      <c r="H48" s="689"/>
      <c r="I48" s="689"/>
    </row>
    <row r="49" spans="1:9" s="85" customFormat="1">
      <c r="A49" s="1026"/>
      <c r="B49" s="1026"/>
      <c r="C49" s="1026"/>
      <c r="D49" s="1026"/>
      <c r="E49" s="1026"/>
      <c r="F49" s="1026"/>
      <c r="G49" s="1026"/>
      <c r="H49" s="1026"/>
      <c r="I49" s="1026"/>
    </row>
    <row r="50" spans="1:9" s="102" customFormat="1">
      <c r="A50" s="705"/>
      <c r="B50" s="1443"/>
      <c r="C50" s="1443"/>
      <c r="D50" s="1443"/>
      <c r="E50" s="1443"/>
      <c r="F50" s="1443"/>
      <c r="G50" s="1443"/>
      <c r="H50" s="1443"/>
      <c r="I50" s="1443"/>
    </row>
    <row r="51" spans="1:9" s="85" customFormat="1">
      <c r="A51" s="1026"/>
      <c r="B51" s="1026"/>
      <c r="C51" s="1026"/>
      <c r="D51" s="1026"/>
      <c r="E51" s="1026"/>
      <c r="F51" s="1026"/>
      <c r="G51" s="1026"/>
      <c r="H51" s="1026"/>
      <c r="I51" s="1026"/>
    </row>
    <row r="52" spans="1:9">
      <c r="A52" s="682"/>
      <c r="B52" s="682"/>
      <c r="C52" s="682"/>
      <c r="D52" s="682"/>
      <c r="E52" s="682"/>
      <c r="F52" s="682"/>
      <c r="G52" s="682"/>
      <c r="H52" s="682"/>
      <c r="I52" s="689"/>
    </row>
    <row r="53" spans="1:9">
      <c r="A53" s="689"/>
      <c r="B53" s="689"/>
      <c r="C53" s="689"/>
      <c r="D53" s="689"/>
      <c r="E53" s="689"/>
      <c r="F53" s="689"/>
      <c r="G53" s="689"/>
      <c r="H53" s="689"/>
      <c r="I53" s="689"/>
    </row>
    <row r="54" spans="1:9">
      <c r="A54" s="689"/>
      <c r="B54" s="689"/>
      <c r="C54" s="689"/>
      <c r="D54" s="689"/>
      <c r="E54" s="689"/>
      <c r="F54" s="689"/>
      <c r="G54" s="689"/>
      <c r="H54" s="689"/>
      <c r="I54" s="689"/>
    </row>
    <row r="55" spans="1:9">
      <c r="A55" s="689"/>
      <c r="B55" s="689"/>
      <c r="C55" s="689"/>
      <c r="D55" s="689"/>
      <c r="E55" s="689"/>
      <c r="F55" s="689"/>
      <c r="G55" s="689"/>
      <c r="H55" s="689"/>
      <c r="I55" s="689"/>
    </row>
    <row r="56" spans="1:9">
      <c r="A56" s="689"/>
      <c r="B56" s="689"/>
      <c r="C56" s="689"/>
      <c r="D56" s="689"/>
      <c r="E56" s="689"/>
      <c r="F56" s="689"/>
      <c r="G56" s="689"/>
      <c r="H56" s="689"/>
      <c r="I56" s="689"/>
    </row>
    <row r="57" spans="1:9">
      <c r="A57" s="689"/>
      <c r="B57" s="689"/>
      <c r="C57" s="689"/>
      <c r="D57" s="689"/>
      <c r="E57" s="689"/>
      <c r="F57" s="689"/>
      <c r="G57" s="689"/>
      <c r="H57" s="689"/>
      <c r="I57" s="689"/>
    </row>
    <row r="58" spans="1:9">
      <c r="A58" s="689"/>
      <c r="B58" s="689"/>
      <c r="C58" s="689"/>
      <c r="D58" s="689"/>
      <c r="E58" s="689"/>
      <c r="F58" s="689"/>
      <c r="G58" s="689"/>
      <c r="H58" s="689"/>
      <c r="I58" s="689"/>
    </row>
    <row r="59" spans="1:9">
      <c r="A59" s="689"/>
      <c r="B59" s="689"/>
      <c r="C59" s="689"/>
      <c r="D59" s="689"/>
      <c r="E59" s="689"/>
      <c r="F59" s="689"/>
      <c r="G59" s="689"/>
      <c r="H59" s="689"/>
      <c r="I59" s="689"/>
    </row>
  </sheetData>
  <sheetProtection password="CF2B" sheet="1"/>
  <phoneticPr fontId="40" type="noConversion"/>
  <printOptions horizontalCentered="1"/>
  <pageMargins left="0.39370078740157483" right="0.19685039370078741" top="0.98425196850393704" bottom="0.98425196850393704" header="0.51181102362204722" footer="0.51181102362204722"/>
  <pageSetup paperSize="9" scale="9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I53"/>
  <sheetViews>
    <sheetView view="pageLayout" topLeftCell="A13" zoomScaleNormal="100" workbookViewId="0">
      <selection activeCell="H25" sqref="H25"/>
    </sheetView>
  </sheetViews>
  <sheetFormatPr defaultColWidth="8.85546875" defaultRowHeight="12.75"/>
  <cols>
    <col min="1" max="1" width="15.140625" style="208" customWidth="1"/>
    <col min="2" max="2" width="4.42578125" style="208" customWidth="1"/>
    <col min="3" max="3" width="14.140625" style="208" customWidth="1"/>
    <col min="4" max="4" width="10" style="208" customWidth="1"/>
    <col min="5" max="5" width="10.42578125" style="208" customWidth="1"/>
    <col min="6" max="6" width="11" style="208" bestFit="1" customWidth="1"/>
    <col min="7" max="7" width="25" style="208" customWidth="1"/>
    <col min="8" max="8" width="17" style="208" customWidth="1"/>
    <col min="9" max="9" width="11.42578125" style="208" customWidth="1"/>
    <col min="10" max="16384" width="8.85546875" style="208"/>
  </cols>
  <sheetData>
    <row r="1" spans="1:7" s="80" customFormat="1">
      <c r="A1" s="813"/>
      <c r="B1" s="814"/>
      <c r="C1" s="814"/>
      <c r="D1" s="814"/>
      <c r="E1" s="814"/>
      <c r="F1" s="814"/>
      <c r="G1" s="815"/>
    </row>
    <row r="2" spans="1:7" s="77" customFormat="1">
      <c r="A2" s="816" t="s">
        <v>393</v>
      </c>
      <c r="B2" s="817"/>
      <c r="C2" s="817"/>
      <c r="D2" s="817"/>
      <c r="E2" s="817"/>
      <c r="F2" s="817"/>
      <c r="G2" s="818"/>
    </row>
    <row r="3" spans="1:7" s="77" customFormat="1">
      <c r="A3" s="819"/>
      <c r="B3" s="820"/>
      <c r="C3" s="820"/>
      <c r="D3" s="820"/>
      <c r="E3" s="820"/>
      <c r="F3" s="820"/>
      <c r="G3" s="821"/>
    </row>
    <row r="4" spans="1:7" s="77" customFormat="1">
      <c r="A4" s="178"/>
    </row>
    <row r="5" spans="1:7" s="77" customFormat="1">
      <c r="A5" s="1436" t="s">
        <v>513</v>
      </c>
      <c r="B5" s="1436"/>
      <c r="C5" s="1436"/>
      <c r="D5" s="1436"/>
      <c r="E5" s="1436"/>
      <c r="F5" s="1436"/>
      <c r="G5" s="1436"/>
    </row>
    <row r="6" spans="1:7" s="77" customFormat="1">
      <c r="A6" s="1437" t="s">
        <v>514</v>
      </c>
      <c r="B6" s="1436"/>
      <c r="C6" s="1436"/>
      <c r="D6" s="1436"/>
      <c r="E6" s="1436"/>
      <c r="F6" s="1436"/>
      <c r="G6" s="1436"/>
    </row>
    <row r="7" spans="1:7" s="77" customFormat="1">
      <c r="A7" s="1437"/>
      <c r="B7" s="1436"/>
      <c r="C7" s="1436"/>
      <c r="D7" s="1436"/>
      <c r="E7" s="1436"/>
      <c r="F7" s="1436"/>
      <c r="G7" s="1436"/>
    </row>
    <row r="8" spans="1:7" s="77" customFormat="1">
      <c r="A8" s="1436" t="s">
        <v>515</v>
      </c>
      <c r="B8" s="1436"/>
      <c r="C8" s="1436"/>
      <c r="D8" s="1436"/>
      <c r="E8" s="1436"/>
      <c r="F8" s="1436"/>
      <c r="G8" s="1436"/>
    </row>
    <row r="9" spans="1:7" s="77" customFormat="1">
      <c r="A9" s="1437" t="s">
        <v>0</v>
      </c>
      <c r="B9" s="1436"/>
      <c r="C9" s="1436"/>
      <c r="D9" s="1436"/>
      <c r="E9" s="1436"/>
      <c r="F9" s="1436"/>
      <c r="G9" s="1436"/>
    </row>
    <row r="10" spans="1:7" s="77" customFormat="1">
      <c r="A10" s="1437"/>
      <c r="B10" s="1436"/>
      <c r="C10" s="1436"/>
      <c r="D10" s="1436"/>
      <c r="E10" s="1436"/>
      <c r="F10" s="1436"/>
      <c r="G10" s="1436"/>
    </row>
    <row r="11" spans="1:7" s="77" customFormat="1" ht="12.75" customHeight="1">
      <c r="A11" s="1541" t="s">
        <v>516</v>
      </c>
      <c r="B11" s="1541"/>
      <c r="C11" s="1541"/>
      <c r="D11" s="1541"/>
      <c r="E11" s="1541"/>
      <c r="F11" s="1541"/>
      <c r="G11" s="1541"/>
    </row>
    <row r="12" spans="1:7" s="77" customFormat="1">
      <c r="A12" s="1438"/>
      <c r="B12" s="1438"/>
      <c r="C12" s="1438"/>
      <c r="D12" s="1438"/>
      <c r="E12" s="1438"/>
      <c r="F12" s="1438"/>
      <c r="G12" s="1438"/>
    </row>
    <row r="13" spans="1:7" s="77" customFormat="1">
      <c r="A13" s="1438"/>
      <c r="B13" s="1438"/>
      <c r="C13" s="1438"/>
      <c r="D13" s="1438"/>
      <c r="E13" s="1438"/>
      <c r="F13" s="1438"/>
      <c r="G13" s="1438"/>
    </row>
    <row r="14" spans="1:7" s="77" customFormat="1">
      <c r="A14" s="1438" t="s">
        <v>517</v>
      </c>
      <c r="B14" s="1438"/>
      <c r="C14" s="1438"/>
      <c r="D14" s="1438"/>
      <c r="E14" s="1438"/>
      <c r="F14" s="1438"/>
      <c r="G14" s="1438"/>
    </row>
    <row r="15" spans="1:7" s="77" customFormat="1">
      <c r="A15" s="102"/>
      <c r="B15" s="102"/>
      <c r="C15" s="102"/>
      <c r="D15" s="102"/>
      <c r="E15" s="102"/>
      <c r="F15" s="102"/>
      <c r="G15" s="102"/>
    </row>
    <row r="16" spans="1:7" s="77" customFormat="1"/>
    <row r="17" spans="1:8" s="77" customFormat="1">
      <c r="A17" s="82" t="s">
        <v>238</v>
      </c>
      <c r="E17" s="80"/>
      <c r="F17" s="1439">
        <v>300000</v>
      </c>
      <c r="G17" s="80"/>
      <c r="H17" s="80"/>
    </row>
    <row r="18" spans="1:8" s="77" customFormat="1">
      <c r="A18" s="80"/>
      <c r="D18" s="80"/>
      <c r="E18" s="80"/>
      <c r="F18" s="80"/>
      <c r="G18" s="80"/>
      <c r="H18" s="80"/>
    </row>
    <row r="19" spans="1:8" s="207" customFormat="1">
      <c r="A19" s="80" t="s">
        <v>373</v>
      </c>
      <c r="D19" s="197">
        <v>6</v>
      </c>
      <c r="E19" s="344" t="s">
        <v>36</v>
      </c>
      <c r="F19" s="105">
        <f t="shared" ref="F19:F26" si="0">$F$17/$D$28*D19</f>
        <v>36734.693877551021</v>
      </c>
      <c r="H19" s="208"/>
    </row>
    <row r="20" spans="1:8" s="207" customFormat="1">
      <c r="A20" s="80" t="s">
        <v>240</v>
      </c>
      <c r="D20" s="197">
        <v>8</v>
      </c>
      <c r="E20" s="344" t="s">
        <v>36</v>
      </c>
      <c r="F20" s="105">
        <f t="shared" si="0"/>
        <v>48979.591836734697</v>
      </c>
      <c r="H20" s="208"/>
    </row>
    <row r="21" spans="1:8" s="207" customFormat="1">
      <c r="A21" s="77" t="s">
        <v>88</v>
      </c>
      <c r="D21" s="201">
        <v>1</v>
      </c>
      <c r="E21" s="867" t="s">
        <v>243</v>
      </c>
      <c r="F21" s="868">
        <f t="shared" si="0"/>
        <v>6122.4489795918371</v>
      </c>
      <c r="H21" s="208"/>
    </row>
    <row r="22" spans="1:8" s="207" customFormat="1">
      <c r="A22" s="77" t="s">
        <v>89</v>
      </c>
      <c r="D22" s="201">
        <v>2</v>
      </c>
      <c r="E22" s="345" t="s">
        <v>36</v>
      </c>
      <c r="F22" s="105">
        <f t="shared" si="0"/>
        <v>12244.897959183674</v>
      </c>
      <c r="H22" s="208"/>
    </row>
    <row r="23" spans="1:8" s="207" customFormat="1">
      <c r="A23" s="77" t="s">
        <v>242</v>
      </c>
      <c r="D23" s="201">
        <v>6</v>
      </c>
      <c r="E23" s="345" t="s">
        <v>36</v>
      </c>
      <c r="F23" s="105">
        <f t="shared" si="0"/>
        <v>36734.693877551021</v>
      </c>
      <c r="H23" s="208"/>
    </row>
    <row r="24" spans="1:8" s="207" customFormat="1">
      <c r="A24" s="80" t="s">
        <v>406</v>
      </c>
      <c r="D24" s="197">
        <v>2</v>
      </c>
      <c r="E24" s="867" t="s">
        <v>243</v>
      </c>
      <c r="F24" s="868">
        <f>$F$17/$D$28*D24</f>
        <v>12244.897959183674</v>
      </c>
      <c r="H24" s="208"/>
    </row>
    <row r="25" spans="1:8" s="207" customFormat="1">
      <c r="A25" s="80" t="s">
        <v>249</v>
      </c>
      <c r="D25" s="197">
        <v>20</v>
      </c>
      <c r="E25" s="344" t="s">
        <v>36</v>
      </c>
      <c r="F25" s="105">
        <f t="shared" si="0"/>
        <v>122448.97959183675</v>
      </c>
      <c r="H25" s="208"/>
    </row>
    <row r="26" spans="1:8" s="207" customFormat="1">
      <c r="A26" s="80" t="s">
        <v>374</v>
      </c>
      <c r="D26" s="197">
        <v>4</v>
      </c>
      <c r="E26" s="344" t="s">
        <v>36</v>
      </c>
      <c r="F26" s="105">
        <f t="shared" si="0"/>
        <v>24489.795918367348</v>
      </c>
      <c r="H26" s="208"/>
    </row>
    <row r="27" spans="1:8" s="207" customFormat="1">
      <c r="A27" s="80"/>
      <c r="D27" s="104"/>
      <c r="E27" s="80"/>
      <c r="F27" s="105"/>
      <c r="H27" s="208"/>
    </row>
    <row r="28" spans="1:8" s="207" customFormat="1">
      <c r="A28" s="198" t="s">
        <v>162</v>
      </c>
      <c r="D28" s="210">
        <f>SUM(D19:D26)</f>
        <v>49</v>
      </c>
      <c r="E28" s="198" t="s">
        <v>241</v>
      </c>
      <c r="F28" s="211">
        <f>SUM(F19:F26)</f>
        <v>300000</v>
      </c>
      <c r="G28" s="208"/>
      <c r="H28" s="208"/>
    </row>
    <row r="29" spans="1:8" s="207" customFormat="1">
      <c r="A29" s="208"/>
      <c r="B29" s="208"/>
      <c r="C29" s="208"/>
      <c r="D29" s="208"/>
      <c r="E29" s="208"/>
      <c r="F29" s="208"/>
      <c r="G29" s="208"/>
      <c r="H29" s="208"/>
    </row>
    <row r="30" spans="1:8">
      <c r="D30" s="631" t="s">
        <v>375</v>
      </c>
      <c r="F30" s="632">
        <f>SUM(F28-F31)</f>
        <v>281632.6530612245</v>
      </c>
    </row>
    <row r="31" spans="1:8">
      <c r="C31" s="1440"/>
      <c r="D31" s="1441" t="s">
        <v>376</v>
      </c>
      <c r="E31" s="1440"/>
      <c r="F31" s="869">
        <f>SUM(F21)+F24</f>
        <v>18367.34693877551</v>
      </c>
    </row>
    <row r="33" spans="1:7" ht="13.5" thickBot="1"/>
    <row r="34" spans="1:7">
      <c r="A34" s="1427"/>
      <c r="B34" s="1428"/>
      <c r="C34" s="1428"/>
      <c r="D34" s="1428"/>
      <c r="E34" s="1428"/>
      <c r="F34" s="1428"/>
      <c r="G34" s="1429"/>
    </row>
    <row r="35" spans="1:7">
      <c r="A35" s="1430" t="s">
        <v>393</v>
      </c>
      <c r="B35" s="1431"/>
      <c r="C35" s="1431"/>
      <c r="D35" s="1431"/>
      <c r="E35" s="1431"/>
      <c r="F35" s="1431"/>
      <c r="G35" s="1432"/>
    </row>
    <row r="36" spans="1:7" ht="13.5" thickBot="1">
      <c r="A36" s="1433"/>
      <c r="B36" s="1434"/>
      <c r="C36" s="1434"/>
      <c r="D36" s="1434"/>
      <c r="E36" s="1434"/>
      <c r="F36" s="1434"/>
      <c r="G36" s="1435"/>
    </row>
    <row r="37" spans="1:7">
      <c r="A37" s="1442"/>
      <c r="B37" s="1442"/>
      <c r="C37" s="1442"/>
      <c r="D37" s="1442"/>
      <c r="E37" s="1442"/>
      <c r="F37" s="1442"/>
      <c r="G37" s="1442"/>
    </row>
    <row r="38" spans="1:7">
      <c r="A38" s="1442"/>
      <c r="B38" s="1442"/>
      <c r="C38" s="1442"/>
      <c r="D38" s="1442"/>
      <c r="E38" s="1442"/>
      <c r="F38" s="1442"/>
      <c r="G38" s="1442"/>
    </row>
    <row r="39" spans="1:7">
      <c r="A39" s="1442"/>
      <c r="B39" s="1442"/>
      <c r="C39" s="1442"/>
      <c r="D39" s="1442"/>
      <c r="E39" s="1442"/>
      <c r="F39" s="1442"/>
      <c r="G39" s="1442"/>
    </row>
    <row r="40" spans="1:7">
      <c r="A40" s="1442"/>
      <c r="B40" s="1442"/>
      <c r="C40" s="1442"/>
      <c r="D40" s="1442"/>
      <c r="E40" s="1442"/>
      <c r="F40" s="1442"/>
      <c r="G40" s="1442"/>
    </row>
    <row r="41" spans="1:7">
      <c r="A41" s="1442"/>
      <c r="B41" s="1442"/>
      <c r="C41" s="1442"/>
      <c r="D41" s="1442"/>
      <c r="E41" s="1442"/>
      <c r="F41" s="1442"/>
      <c r="G41" s="1442"/>
    </row>
    <row r="42" spans="1:7">
      <c r="A42" s="1442"/>
      <c r="B42" s="1442"/>
      <c r="C42" s="1442"/>
      <c r="D42" s="1442"/>
      <c r="E42" s="1442"/>
      <c r="F42" s="1442"/>
      <c r="G42" s="1442"/>
    </row>
    <row r="43" spans="1:7">
      <c r="A43" s="1442"/>
      <c r="B43" s="1442"/>
      <c r="C43" s="1442"/>
      <c r="D43" s="1442"/>
      <c r="E43" s="1442"/>
      <c r="F43" s="1442"/>
      <c r="G43" s="1442"/>
    </row>
    <row r="44" spans="1:7">
      <c r="A44" s="1442"/>
      <c r="B44" s="1442"/>
      <c r="C44" s="1442"/>
      <c r="D44" s="1442"/>
      <c r="E44" s="1442"/>
      <c r="F44" s="1442"/>
      <c r="G44" s="1442"/>
    </row>
    <row r="45" spans="1:7">
      <c r="A45" s="1442"/>
      <c r="B45" s="1442"/>
      <c r="C45" s="1442"/>
      <c r="D45" s="1442"/>
      <c r="E45" s="1442"/>
      <c r="F45" s="1442"/>
      <c r="G45" s="1442"/>
    </row>
    <row r="46" spans="1:7">
      <c r="A46" s="1442"/>
      <c r="B46" s="1442"/>
      <c r="C46" s="1442"/>
      <c r="D46" s="1442"/>
      <c r="E46" s="1442"/>
      <c r="F46" s="1442"/>
      <c r="G46" s="1442"/>
    </row>
    <row r="47" spans="1:7">
      <c r="A47" s="1442"/>
      <c r="B47" s="1442"/>
      <c r="C47" s="1442"/>
      <c r="D47" s="1442"/>
      <c r="E47" s="1442"/>
      <c r="F47" s="1442"/>
      <c r="G47" s="1442"/>
    </row>
    <row r="48" spans="1:7">
      <c r="A48" s="1442"/>
      <c r="B48" s="1442"/>
      <c r="C48" s="1442"/>
      <c r="D48" s="1442"/>
      <c r="E48" s="1442"/>
      <c r="F48" s="1442"/>
      <c r="G48" s="1442"/>
    </row>
    <row r="49" spans="1:9">
      <c r="A49" s="1442"/>
      <c r="B49" s="1442"/>
      <c r="C49" s="1442"/>
      <c r="D49" s="1442"/>
      <c r="E49" s="1442"/>
      <c r="F49" s="1442"/>
      <c r="G49" s="1442"/>
    </row>
    <row r="50" spans="1:9">
      <c r="A50" s="1442"/>
      <c r="B50" s="1442"/>
      <c r="C50" s="1442"/>
      <c r="D50" s="1442"/>
      <c r="E50" s="1442"/>
      <c r="F50" s="1442"/>
      <c r="G50" s="1442"/>
    </row>
    <row r="51" spans="1:9">
      <c r="A51" s="1442"/>
      <c r="B51" s="1442"/>
      <c r="C51" s="1442"/>
      <c r="D51" s="1442"/>
      <c r="E51" s="1442"/>
      <c r="F51" s="1442"/>
      <c r="G51" s="1442"/>
    </row>
    <row r="52" spans="1:9">
      <c r="A52" s="1442"/>
      <c r="B52" s="1442"/>
      <c r="C52" s="1442"/>
      <c r="D52" s="1442"/>
      <c r="E52" s="1442"/>
      <c r="F52" s="1442"/>
      <c r="G52" s="1442"/>
    </row>
    <row r="53" spans="1:9" s="102" customFormat="1">
      <c r="A53" s="705"/>
      <c r="B53" s="1443"/>
      <c r="C53" s="1443"/>
      <c r="D53" s="1443"/>
      <c r="E53" s="1443"/>
      <c r="F53" s="1443"/>
      <c r="G53" s="1443"/>
      <c r="H53" s="323"/>
      <c r="I53" s="323"/>
    </row>
  </sheetData>
  <sheetProtection password="CF2B" sheet="1"/>
  <mergeCells count="1">
    <mergeCell ref="A11:G11"/>
  </mergeCells>
  <phoneticPr fontId="40" type="noConversion"/>
  <printOptions horizontalCentered="1"/>
  <pageMargins left="0.39370078740157483" right="0.19685039370078741" top="0.98425196850393704" bottom="0.98425196850393704" header="0.51181102362204722" footer="0.51181102362204722"/>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BreakPreview" zoomScale="60" zoomScaleNormal="100" workbookViewId="0">
      <selection activeCell="B7" sqref="B7"/>
    </sheetView>
  </sheetViews>
  <sheetFormatPr defaultRowHeight="12.75"/>
  <cols>
    <col min="1" max="1" width="15.5703125" customWidth="1"/>
    <col min="2" max="2" width="82.7109375" style="565" customWidth="1"/>
  </cols>
  <sheetData>
    <row r="1" spans="1:3" s="990" customFormat="1" ht="15.75">
      <c r="A1" s="988" t="s">
        <v>436</v>
      </c>
      <c r="B1" s="989"/>
      <c r="C1" s="1446"/>
    </row>
    <row r="2" spans="1:3" s="990" customFormat="1" ht="15.75">
      <c r="A2" s="988"/>
      <c r="B2" s="989"/>
    </row>
    <row r="3" spans="1:3" s="990" customFormat="1" ht="15.75">
      <c r="A3" s="992">
        <v>42461</v>
      </c>
      <c r="B3" s="989" t="s">
        <v>437</v>
      </c>
    </row>
    <row r="4" spans="1:3" s="990" customFormat="1" ht="15">
      <c r="B4" s="991" t="s">
        <v>462</v>
      </c>
    </row>
    <row r="5" spans="1:3" s="990" customFormat="1" ht="15">
      <c r="B5" s="991"/>
    </row>
    <row r="6" spans="1:3" s="990" customFormat="1" ht="15.75">
      <c r="A6" s="992"/>
      <c r="B6" s="993" t="s">
        <v>438</v>
      </c>
    </row>
    <row r="7" spans="1:3" s="990" customFormat="1" ht="15.75">
      <c r="A7" s="988"/>
      <c r="B7" s="991" t="s">
        <v>439</v>
      </c>
    </row>
    <row r="8" spans="1:3" s="990" customFormat="1" ht="15.75">
      <c r="A8" s="988"/>
      <c r="B8" s="991" t="s">
        <v>440</v>
      </c>
    </row>
    <row r="9" spans="1:3" s="990" customFormat="1" ht="15.75">
      <c r="A9" s="988"/>
      <c r="B9" s="989" t="s">
        <v>441</v>
      </c>
    </row>
    <row r="10" spans="1:3" s="990" customFormat="1" ht="15.75">
      <c r="A10" s="988"/>
    </row>
    <row r="11" spans="1:3" s="990" customFormat="1" ht="15.75">
      <c r="A11" s="994"/>
      <c r="B11" s="993" t="s">
        <v>442</v>
      </c>
    </row>
    <row r="12" spans="1:3" s="990" customFormat="1" ht="30">
      <c r="B12" s="991" t="s">
        <v>443</v>
      </c>
    </row>
    <row r="13" spans="1:3" s="990" customFormat="1" ht="45">
      <c r="B13" s="995" t="s">
        <v>444</v>
      </c>
    </row>
    <row r="14" spans="1:3" s="990" customFormat="1" ht="15">
      <c r="B14" s="995" t="s">
        <v>445</v>
      </c>
    </row>
    <row r="15" spans="1:3" s="990" customFormat="1" ht="15">
      <c r="B15" s="989" t="s">
        <v>446</v>
      </c>
    </row>
    <row r="16" spans="1:3" s="990" customFormat="1" ht="15">
      <c r="B16" s="991"/>
    </row>
    <row r="17" spans="1:2" s="990" customFormat="1" ht="15.75">
      <c r="A17" s="994"/>
      <c r="B17" s="996" t="s">
        <v>447</v>
      </c>
    </row>
    <row r="18" spans="1:2" s="990" customFormat="1" ht="15">
      <c r="B18" s="991" t="s">
        <v>476</v>
      </c>
    </row>
    <row r="19" spans="1:2" s="990" customFormat="1" ht="15">
      <c r="B19" s="991"/>
    </row>
    <row r="20" spans="1:2" s="990" customFormat="1" ht="15.75">
      <c r="B20" s="993" t="s">
        <v>449</v>
      </c>
    </row>
    <row r="21" spans="1:2" s="990" customFormat="1" ht="15">
      <c r="B21" s="991" t="s">
        <v>450</v>
      </c>
    </row>
    <row r="22" spans="1:2" s="990" customFormat="1" ht="15">
      <c r="B22" s="991" t="s">
        <v>451</v>
      </c>
    </row>
    <row r="23" spans="1:2" s="990" customFormat="1" ht="15"/>
    <row r="24" spans="1:2" s="80" customFormat="1" ht="15.75">
      <c r="B24" s="993" t="s">
        <v>452</v>
      </c>
    </row>
    <row r="25" spans="1:2" s="80" customFormat="1" ht="15">
      <c r="B25" s="989" t="s">
        <v>453</v>
      </c>
    </row>
    <row r="26" spans="1:2" s="80" customFormat="1" ht="15">
      <c r="B26" s="991" t="s">
        <v>451</v>
      </c>
    </row>
    <row r="27" spans="1:2" s="80" customFormat="1" ht="15">
      <c r="B27" s="991" t="s">
        <v>454</v>
      </c>
    </row>
    <row r="28" spans="1:2" s="80" customFormat="1" ht="15">
      <c r="B28" s="991" t="s">
        <v>455</v>
      </c>
    </row>
    <row r="29" spans="1:2" s="80" customFormat="1">
      <c r="B29" s="564"/>
    </row>
    <row r="30" spans="1:2" s="80" customFormat="1" ht="15.75">
      <c r="B30" s="993" t="s">
        <v>456</v>
      </c>
    </row>
    <row r="31" spans="1:2" s="80" customFormat="1" ht="15">
      <c r="B31" s="989" t="s">
        <v>453</v>
      </c>
    </row>
    <row r="32" spans="1:2" s="80" customFormat="1">
      <c r="B32" s="564"/>
    </row>
    <row r="33" spans="1:3" s="80" customFormat="1" ht="15.75">
      <c r="B33" s="993" t="s">
        <v>457</v>
      </c>
    </row>
    <row r="34" spans="1:3" s="80" customFormat="1" ht="15">
      <c r="B34" s="989" t="s">
        <v>453</v>
      </c>
    </row>
    <row r="35" spans="1:3" s="80" customFormat="1" ht="15">
      <c r="B35" s="989" t="s">
        <v>459</v>
      </c>
    </row>
    <row r="37" spans="1:3" ht="15.75">
      <c r="B37" s="993" t="s">
        <v>458</v>
      </c>
    </row>
    <row r="38" spans="1:3" ht="15">
      <c r="B38" s="991" t="s">
        <v>454</v>
      </c>
    </row>
    <row r="39" spans="1:3" ht="15">
      <c r="B39" s="991" t="s">
        <v>448</v>
      </c>
    </row>
    <row r="40" spans="1:3" ht="15">
      <c r="B40" s="989" t="s">
        <v>459</v>
      </c>
    </row>
    <row r="42" spans="1:3" ht="15.75">
      <c r="B42" s="993" t="s">
        <v>460</v>
      </c>
    </row>
    <row r="43" spans="1:3" ht="15">
      <c r="B43" s="991" t="s">
        <v>448</v>
      </c>
    </row>
    <row r="44" spans="1:3" ht="15">
      <c r="B44" s="989" t="s">
        <v>459</v>
      </c>
    </row>
    <row r="45" spans="1:3" ht="15">
      <c r="A45" s="997"/>
      <c r="B45" s="989" t="s">
        <v>461</v>
      </c>
      <c r="C45" s="998"/>
    </row>
    <row r="46" spans="1:3" ht="15">
      <c r="A46" s="997"/>
      <c r="B46" s="991"/>
    </row>
    <row r="47" spans="1:3" ht="15">
      <c r="A47" s="990"/>
      <c r="B47" s="991"/>
    </row>
    <row r="49" spans="1:2" ht="15.75">
      <c r="A49" s="992"/>
      <c r="B49" s="993"/>
    </row>
    <row r="50" spans="1:2" ht="15">
      <c r="B50" s="991"/>
    </row>
    <row r="51" spans="1:2" ht="15.75">
      <c r="B51" s="993"/>
    </row>
    <row r="52" spans="1:2" ht="15">
      <c r="B52" s="991"/>
    </row>
    <row r="53" spans="1:2" ht="15.75">
      <c r="B53" s="993"/>
    </row>
    <row r="54" spans="1:2" ht="15">
      <c r="B54" s="991"/>
    </row>
  </sheetData>
  <pageMargins left="0.7" right="0.7" top="0.75" bottom="0.75" header="0.3" footer="0.3"/>
  <pageSetup paperSize="9" scale="8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25" sqref="H25"/>
    </sheetView>
  </sheetViews>
  <sheetFormatPr defaultRowHeight="12.7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G167"/>
  <sheetViews>
    <sheetView showZeros="0" view="pageBreakPreview" topLeftCell="A55" zoomScaleNormal="100" zoomScaleSheetLayoutView="100" workbookViewId="0">
      <selection activeCell="A38" sqref="A38:XFD38"/>
    </sheetView>
  </sheetViews>
  <sheetFormatPr defaultRowHeight="12"/>
  <cols>
    <col min="1" max="1" width="8.28515625" style="1" customWidth="1"/>
    <col min="2" max="2" width="28.42578125" style="1" customWidth="1"/>
    <col min="3" max="3" width="19.7109375" style="20" customWidth="1"/>
    <col min="4" max="4" width="15" style="1" customWidth="1"/>
    <col min="5" max="5" width="1" style="1" customWidth="1"/>
    <col min="6" max="6" width="15.42578125" style="1" customWidth="1"/>
    <col min="7" max="7" width="1" style="1" customWidth="1"/>
    <col min="8" max="8" width="15.42578125" style="1" customWidth="1"/>
    <col min="9" max="9" width="1" style="1" customWidth="1"/>
    <col min="10" max="10" width="13.85546875" style="1" customWidth="1"/>
    <col min="11" max="11" width="1" style="1" customWidth="1"/>
    <col min="12" max="12" width="11.42578125" style="1" hidden="1" customWidth="1"/>
    <col min="13" max="59" width="9.140625" style="38"/>
    <col min="60" max="16384" width="9.140625" style="1"/>
  </cols>
  <sheetData>
    <row r="1" spans="1:59">
      <c r="A1" s="1202"/>
      <c r="B1" s="1203"/>
      <c r="C1" s="1204"/>
      <c r="D1" s="1204"/>
      <c r="E1" s="1204"/>
      <c r="F1" s="1204"/>
      <c r="G1" s="1204"/>
      <c r="H1" s="1204"/>
      <c r="I1" s="1204"/>
      <c r="J1" s="1205"/>
      <c r="K1" s="1204"/>
    </row>
    <row r="2" spans="1:59" ht="15.75">
      <c r="A2" s="1206" t="s">
        <v>378</v>
      </c>
      <c r="B2" s="1207"/>
      <c r="C2" s="1208"/>
      <c r="D2" s="1208"/>
      <c r="E2" s="1208"/>
      <c r="F2" s="1208"/>
      <c r="G2" s="1208"/>
      <c r="H2" s="1208"/>
      <c r="I2" s="1208"/>
      <c r="J2" s="1209"/>
      <c r="K2" s="1208"/>
    </row>
    <row r="3" spans="1:59" ht="12.75" thickBot="1">
      <c r="A3" s="1210"/>
      <c r="B3" s="1211"/>
      <c r="C3" s="1212"/>
      <c r="D3" s="1212"/>
      <c r="E3" s="1212"/>
      <c r="F3" s="1212"/>
      <c r="G3" s="1212"/>
      <c r="H3" s="1212"/>
      <c r="I3" s="1212"/>
      <c r="J3" s="1213"/>
      <c r="K3" s="1212"/>
    </row>
    <row r="4" spans="1:59" ht="15.75">
      <c r="A4" s="618"/>
      <c r="D4" s="22"/>
      <c r="K4" s="896"/>
    </row>
    <row r="5" spans="1:59">
      <c r="A5" s="895" t="s">
        <v>418</v>
      </c>
      <c r="C5" s="506"/>
      <c r="D5" s="897" t="str">
        <f>IF(C5="","Please Enter project TITLE in C5","")</f>
        <v>Please Enter project TITLE in C5</v>
      </c>
      <c r="K5" s="896"/>
      <c r="M5" s="897"/>
      <c r="N5" s="66"/>
      <c r="O5" s="66"/>
      <c r="P5" s="66"/>
      <c r="Q5" s="66"/>
      <c r="R5" s="66"/>
    </row>
    <row r="6" spans="1:59" s="2" customFormat="1" ht="12.75" thickBot="1">
      <c r="B6" s="1215" t="s">
        <v>470</v>
      </c>
      <c r="C6" s="1214"/>
      <c r="D6" s="1216" t="str">
        <f>IF(C5="","Please Select Y/N","")</f>
        <v>Please Select Y/N</v>
      </c>
      <c r="F6" s="2" t="s">
        <v>194</v>
      </c>
      <c r="K6" s="89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row>
    <row r="7" spans="1:59">
      <c r="B7" s="577">
        <f>D117</f>
        <v>0</v>
      </c>
      <c r="C7" s="23" t="s">
        <v>330</v>
      </c>
      <c r="E7" s="24"/>
      <c r="F7" s="24"/>
      <c r="G7" s="24"/>
      <c r="H7" s="24"/>
      <c r="I7" s="24"/>
      <c r="K7" s="896"/>
      <c r="L7" s="25"/>
    </row>
    <row r="8" spans="1:59" ht="12.75" thickBot="1">
      <c r="B8" s="578">
        <f>B7*20%</f>
        <v>0</v>
      </c>
      <c r="C8" s="26" t="s">
        <v>329</v>
      </c>
      <c r="D8" s="8" t="s">
        <v>131</v>
      </c>
      <c r="E8" s="8"/>
      <c r="F8" s="8" t="s">
        <v>80</v>
      </c>
      <c r="G8" s="8"/>
      <c r="H8" s="8" t="s">
        <v>81</v>
      </c>
      <c r="I8" s="8"/>
      <c r="J8" s="8" t="s">
        <v>90</v>
      </c>
      <c r="K8" s="896"/>
      <c r="L8" s="27"/>
    </row>
    <row r="9" spans="1:59" ht="12.75" thickBot="1">
      <c r="B9" s="8"/>
      <c r="C9" s="24"/>
      <c r="D9" s="8"/>
      <c r="E9" s="8"/>
      <c r="F9" s="8"/>
      <c r="G9" s="8"/>
      <c r="H9" s="8"/>
      <c r="I9" s="8"/>
      <c r="J9" s="8"/>
      <c r="K9" s="896"/>
      <c r="L9" s="27" t="s">
        <v>132</v>
      </c>
    </row>
    <row r="10" spans="1:59" s="14" customFormat="1">
      <c r="A10" s="9" t="s">
        <v>277</v>
      </c>
      <c r="B10" s="387" t="s">
        <v>133</v>
      </c>
      <c r="C10" s="9" t="s">
        <v>398</v>
      </c>
      <c r="D10" s="10" t="s">
        <v>195</v>
      </c>
      <c r="E10" s="11"/>
      <c r="F10" s="1487" t="str">
        <f>IF($C$6="YES","FOREIGN CO-PRODUCER EXPENDITURE (note below)","PLEASE IGNORE COLUMN")</f>
        <v>PLEASE IGNORE COLUMN</v>
      </c>
      <c r="G10" s="11"/>
      <c r="H10" s="12" t="s">
        <v>83</v>
      </c>
      <c r="I10" s="11"/>
      <c r="J10" s="10" t="s">
        <v>134</v>
      </c>
      <c r="K10" s="11"/>
      <c r="L10" s="13"/>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c r="AX10" s="78"/>
      <c r="AY10" s="78"/>
      <c r="AZ10" s="78"/>
      <c r="BA10" s="78"/>
      <c r="BB10" s="78"/>
      <c r="BC10" s="78"/>
      <c r="BD10" s="78"/>
      <c r="BE10" s="78"/>
      <c r="BF10" s="78"/>
      <c r="BG10" s="78"/>
    </row>
    <row r="11" spans="1:59" s="14" customFormat="1">
      <c r="A11" s="389"/>
      <c r="B11" s="70"/>
      <c r="C11" s="15" t="s">
        <v>37</v>
      </c>
      <c r="D11" s="16" t="s">
        <v>192</v>
      </c>
      <c r="E11" s="28"/>
      <c r="F11" s="1488"/>
      <c r="G11" s="28"/>
      <c r="H11" s="384" t="s">
        <v>84</v>
      </c>
      <c r="I11" s="28"/>
      <c r="J11" s="16" t="s">
        <v>36</v>
      </c>
      <c r="K11" s="28"/>
      <c r="L11" s="13"/>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c r="AX11" s="78"/>
      <c r="AY11" s="78"/>
      <c r="AZ11" s="78"/>
      <c r="BA11" s="78"/>
      <c r="BB11" s="78"/>
      <c r="BC11" s="78"/>
      <c r="BD11" s="78"/>
      <c r="BE11" s="78"/>
      <c r="BF11" s="78"/>
      <c r="BG11" s="78"/>
    </row>
    <row r="12" spans="1:59" s="14" customFormat="1">
      <c r="A12" s="389"/>
      <c r="B12" s="70"/>
      <c r="C12" s="1481" t="s">
        <v>397</v>
      </c>
      <c r="D12" s="16" t="s">
        <v>35</v>
      </c>
      <c r="E12" s="28"/>
      <c r="F12" s="1488"/>
      <c r="G12" s="28"/>
      <c r="H12" s="384" t="s">
        <v>149</v>
      </c>
      <c r="I12" s="28"/>
      <c r="J12" s="16"/>
      <c r="K12" s="28"/>
      <c r="L12" s="13"/>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c r="BC12" s="78"/>
      <c r="BD12" s="78"/>
      <c r="BE12" s="78"/>
      <c r="BF12" s="78"/>
      <c r="BG12" s="78"/>
    </row>
    <row r="13" spans="1:59" s="14" customFormat="1" ht="12.75" thickBot="1">
      <c r="A13" s="17"/>
      <c r="B13" s="388"/>
      <c r="C13" s="1482"/>
      <c r="D13" s="7"/>
      <c r="E13" s="18"/>
      <c r="F13" s="1489"/>
      <c r="G13" s="18"/>
      <c r="H13" s="385"/>
      <c r="I13" s="18"/>
      <c r="J13" s="19" t="s">
        <v>194</v>
      </c>
      <c r="K13" s="18"/>
      <c r="L13" s="13"/>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c r="AX13" s="78"/>
      <c r="AY13" s="78"/>
      <c r="AZ13" s="78"/>
      <c r="BA13" s="78"/>
      <c r="BB13" s="78"/>
      <c r="BC13" s="78"/>
      <c r="BD13" s="78"/>
      <c r="BE13" s="78"/>
      <c r="BF13" s="78"/>
      <c r="BG13" s="78"/>
    </row>
    <row r="14" spans="1:59">
      <c r="A14" s="515"/>
      <c r="B14" s="514" t="s">
        <v>38</v>
      </c>
      <c r="C14" s="505"/>
      <c r="D14" s="424">
        <v>0</v>
      </c>
      <c r="E14" s="30"/>
      <c r="F14" s="427">
        <v>0</v>
      </c>
      <c r="G14" s="431"/>
      <c r="H14" s="427">
        <v>0</v>
      </c>
      <c r="I14" s="30"/>
      <c r="J14" s="3">
        <f>SUM(D14-F14-H14)</f>
        <v>0</v>
      </c>
      <c r="K14" s="30"/>
      <c r="L14" s="25" t="e">
        <f>SUM(F14+#REF!)</f>
        <v>#REF!</v>
      </c>
    </row>
    <row r="15" spans="1:59">
      <c r="A15" s="515"/>
      <c r="B15" s="514" t="s">
        <v>39</v>
      </c>
      <c r="C15" s="505"/>
      <c r="D15" s="424">
        <v>0</v>
      </c>
      <c r="E15" s="30"/>
      <c r="F15" s="427">
        <v>0</v>
      </c>
      <c r="G15" s="431"/>
      <c r="H15" s="427">
        <v>0</v>
      </c>
      <c r="I15" s="30"/>
      <c r="J15" s="3">
        <f t="shared" ref="J15:J21" si="0">SUM(D15-F15-H15)</f>
        <v>0</v>
      </c>
      <c r="K15" s="30"/>
      <c r="L15" s="25" t="e">
        <f>SUM(F15+#REF!)</f>
        <v>#REF!</v>
      </c>
    </row>
    <row r="16" spans="1:59">
      <c r="A16" s="515"/>
      <c r="B16" s="514" t="s">
        <v>40</v>
      </c>
      <c r="C16" s="506"/>
      <c r="D16" s="424">
        <v>0</v>
      </c>
      <c r="E16" s="30"/>
      <c r="F16" s="427">
        <v>0</v>
      </c>
      <c r="G16" s="431"/>
      <c r="H16" s="427">
        <v>0</v>
      </c>
      <c r="I16" s="30"/>
      <c r="J16" s="3">
        <f t="shared" si="0"/>
        <v>0</v>
      </c>
      <c r="K16" s="30"/>
      <c r="L16" s="25" t="e">
        <f>SUM(F16+#REF!)</f>
        <v>#REF!</v>
      </c>
    </row>
    <row r="17" spans="1:12">
      <c r="A17" s="515"/>
      <c r="B17" s="514" t="s">
        <v>41</v>
      </c>
      <c r="C17" s="506" t="s">
        <v>194</v>
      </c>
      <c r="D17" s="424">
        <v>0</v>
      </c>
      <c r="E17" s="30"/>
      <c r="F17" s="427">
        <v>0</v>
      </c>
      <c r="G17" s="431"/>
      <c r="H17" s="427">
        <v>0</v>
      </c>
      <c r="I17" s="30"/>
      <c r="J17" s="3">
        <f t="shared" si="0"/>
        <v>0</v>
      </c>
      <c r="K17" s="30"/>
      <c r="L17" s="25" t="e">
        <f>SUM(F17+#REF!)</f>
        <v>#REF!</v>
      </c>
    </row>
    <row r="18" spans="1:12">
      <c r="A18" s="515"/>
      <c r="B18" s="514" t="s">
        <v>42</v>
      </c>
      <c r="C18" s="506"/>
      <c r="D18" s="424">
        <v>0</v>
      </c>
      <c r="E18" s="30"/>
      <c r="F18" s="427">
        <v>0</v>
      </c>
      <c r="G18" s="431"/>
      <c r="H18" s="427">
        <v>0</v>
      </c>
      <c r="I18" s="30"/>
      <c r="J18" s="3">
        <f>SUM(D18-F18-H18)</f>
        <v>0</v>
      </c>
      <c r="K18" s="30"/>
      <c r="L18" s="25" t="e">
        <f>SUM(F18+#REF!)</f>
        <v>#REF!</v>
      </c>
    </row>
    <row r="19" spans="1:12">
      <c r="A19" s="515"/>
      <c r="B19" s="514" t="s">
        <v>43</v>
      </c>
      <c r="C19" s="507"/>
      <c r="D19" s="424">
        <v>0</v>
      </c>
      <c r="E19" s="30"/>
      <c r="F19" s="427">
        <v>0</v>
      </c>
      <c r="G19" s="431"/>
      <c r="H19" s="427">
        <v>0</v>
      </c>
      <c r="I19" s="30"/>
      <c r="J19" s="3">
        <f t="shared" si="0"/>
        <v>0</v>
      </c>
      <c r="K19" s="30"/>
      <c r="L19" s="25" t="e">
        <f>SUM(F19+#REF!)</f>
        <v>#REF!</v>
      </c>
    </row>
    <row r="20" spans="1:12">
      <c r="A20" s="515"/>
      <c r="B20" s="534" t="s">
        <v>101</v>
      </c>
      <c r="C20" s="507" t="s">
        <v>334</v>
      </c>
      <c r="D20" s="425">
        <v>0</v>
      </c>
      <c r="E20" s="30"/>
      <c r="F20" s="432">
        <v>0</v>
      </c>
      <c r="G20" s="431"/>
      <c r="H20" s="433">
        <v>0</v>
      </c>
      <c r="I20" s="30"/>
      <c r="J20" s="3">
        <f t="shared" si="0"/>
        <v>0</v>
      </c>
      <c r="K20" s="30"/>
      <c r="L20" s="25"/>
    </row>
    <row r="21" spans="1:12">
      <c r="A21" s="515"/>
      <c r="B21" s="534" t="s">
        <v>155</v>
      </c>
      <c r="C21" s="899" t="s">
        <v>253</v>
      </c>
      <c r="D21" s="426">
        <v>0</v>
      </c>
      <c r="E21" s="30"/>
      <c r="F21" s="426">
        <v>0</v>
      </c>
      <c r="G21" s="431"/>
      <c r="H21" s="426">
        <v>0</v>
      </c>
      <c r="I21" s="30"/>
      <c r="J21" s="3">
        <f t="shared" si="0"/>
        <v>0</v>
      </c>
      <c r="K21" s="30"/>
      <c r="L21" s="25"/>
    </row>
    <row r="22" spans="1:12" ht="12.75" thickBot="1">
      <c r="A22" s="515"/>
      <c r="B22" s="870" t="s">
        <v>44</v>
      </c>
      <c r="C22" s="576" t="e">
        <f>SUM(J22/B7)</f>
        <v>#DIV/0!</v>
      </c>
      <c r="D22" s="532">
        <f>SUM(D14:D21)</f>
        <v>0</v>
      </c>
      <c r="E22" s="533"/>
      <c r="F22" s="532">
        <f>SUM(F14:F21)</f>
        <v>0</v>
      </c>
      <c r="G22" s="533"/>
      <c r="H22" s="532">
        <f>SUM(H14:H21)</f>
        <v>0</v>
      </c>
      <c r="I22" s="533"/>
      <c r="J22" s="532">
        <f>SUM(J14:J21)</f>
        <v>0</v>
      </c>
      <c r="K22" s="533"/>
      <c r="L22" s="32" t="e">
        <f>SUM(F22+#REF!)</f>
        <v>#REF!</v>
      </c>
    </row>
    <row r="23" spans="1:12" ht="12.75" thickTop="1">
      <c r="A23" s="515"/>
      <c r="B23" s="514" t="s">
        <v>15</v>
      </c>
      <c r="C23" s="506" t="s">
        <v>194</v>
      </c>
      <c r="D23" s="424">
        <v>0</v>
      </c>
      <c r="E23" s="30"/>
      <c r="F23" s="427">
        <v>0</v>
      </c>
      <c r="G23" s="431"/>
      <c r="H23" s="427">
        <v>0</v>
      </c>
      <c r="I23" s="30"/>
      <c r="J23" s="3">
        <f t="shared" ref="J23:J61" si="1">SUM(D23-F23-H23)</f>
        <v>0</v>
      </c>
      <c r="K23" s="30"/>
      <c r="L23" s="25" t="e">
        <f>SUM(F23+#REF!)</f>
        <v>#REF!</v>
      </c>
    </row>
    <row r="24" spans="1:12">
      <c r="A24" s="515"/>
      <c r="B24" s="514" t="s">
        <v>16</v>
      </c>
      <c r="C24" s="506"/>
      <c r="D24" s="424">
        <v>0</v>
      </c>
      <c r="E24" s="30"/>
      <c r="F24" s="427">
        <v>0</v>
      </c>
      <c r="G24" s="431"/>
      <c r="H24" s="427">
        <v>0</v>
      </c>
      <c r="I24" s="30"/>
      <c r="J24" s="3">
        <f>SUM(D24-F24-H24)</f>
        <v>0</v>
      </c>
      <c r="K24" s="30"/>
      <c r="L24" s="25" t="e">
        <f>SUM(F24+#REF!)</f>
        <v>#REF!</v>
      </c>
    </row>
    <row r="25" spans="1:12">
      <c r="A25" s="515"/>
      <c r="B25" s="514" t="s">
        <v>17</v>
      </c>
      <c r="C25" s="506"/>
      <c r="D25" s="424">
        <v>0</v>
      </c>
      <c r="E25" s="30"/>
      <c r="F25" s="427">
        <v>0</v>
      </c>
      <c r="G25" s="431"/>
      <c r="H25" s="427">
        <v>0</v>
      </c>
      <c r="I25" s="30"/>
      <c r="J25" s="3">
        <f t="shared" si="1"/>
        <v>0</v>
      </c>
      <c r="K25" s="30"/>
      <c r="L25" s="25" t="e">
        <f>SUM(F25+#REF!)</f>
        <v>#REF!</v>
      </c>
    </row>
    <row r="26" spans="1:12">
      <c r="A26" s="515"/>
      <c r="B26" s="514" t="s">
        <v>45</v>
      </c>
      <c r="C26" s="506"/>
      <c r="D26" s="424">
        <v>0</v>
      </c>
      <c r="E26" s="30"/>
      <c r="F26" s="427">
        <v>0</v>
      </c>
      <c r="G26" s="431"/>
      <c r="H26" s="427">
        <v>0</v>
      </c>
      <c r="I26" s="30"/>
      <c r="J26" s="3">
        <f t="shared" si="1"/>
        <v>0</v>
      </c>
      <c r="K26" s="30"/>
      <c r="L26" s="25" t="e">
        <f>SUM(F26+#REF!)</f>
        <v>#REF!</v>
      </c>
    </row>
    <row r="27" spans="1:12">
      <c r="A27" s="515"/>
      <c r="B27" s="514" t="s">
        <v>46</v>
      </c>
      <c r="C27" s="506"/>
      <c r="D27" s="424">
        <v>0</v>
      </c>
      <c r="E27" s="30"/>
      <c r="F27" s="427">
        <v>0</v>
      </c>
      <c r="G27" s="431"/>
      <c r="H27" s="427">
        <v>0</v>
      </c>
      <c r="I27" s="30"/>
      <c r="J27" s="3">
        <f t="shared" si="1"/>
        <v>0</v>
      </c>
      <c r="K27" s="30"/>
      <c r="L27" s="25" t="e">
        <f>SUM(F27+#REF!)</f>
        <v>#REF!</v>
      </c>
    </row>
    <row r="28" spans="1:12">
      <c r="A28" s="515"/>
      <c r="B28" s="514" t="s">
        <v>47</v>
      </c>
      <c r="C28" s="506"/>
      <c r="D28" s="424">
        <v>0</v>
      </c>
      <c r="E28" s="30"/>
      <c r="F28" s="427">
        <v>0</v>
      </c>
      <c r="G28" s="431"/>
      <c r="H28" s="427">
        <v>0</v>
      </c>
      <c r="I28" s="30"/>
      <c r="J28" s="3">
        <f t="shared" si="1"/>
        <v>0</v>
      </c>
      <c r="K28" s="30"/>
      <c r="L28" s="25" t="e">
        <f>SUM(F28+#REF!)</f>
        <v>#REF!</v>
      </c>
    </row>
    <row r="29" spans="1:12">
      <c r="A29" s="515"/>
      <c r="B29" s="514" t="s">
        <v>48</v>
      </c>
      <c r="C29" s="506"/>
      <c r="D29" s="424">
        <v>0</v>
      </c>
      <c r="E29" s="30"/>
      <c r="F29" s="427">
        <v>0</v>
      </c>
      <c r="G29" s="431"/>
      <c r="H29" s="427">
        <v>0</v>
      </c>
      <c r="I29" s="30"/>
      <c r="J29" s="3">
        <f t="shared" si="1"/>
        <v>0</v>
      </c>
      <c r="K29" s="30"/>
      <c r="L29" s="25" t="e">
        <f>SUM(F29+#REF!)</f>
        <v>#REF!</v>
      </c>
    </row>
    <row r="30" spans="1:12">
      <c r="A30" s="515"/>
      <c r="B30" s="514" t="s">
        <v>49</v>
      </c>
      <c r="C30" s="506"/>
      <c r="D30" s="424">
        <v>0</v>
      </c>
      <c r="E30" s="30"/>
      <c r="F30" s="427">
        <v>0</v>
      </c>
      <c r="G30" s="431"/>
      <c r="H30" s="427">
        <v>0</v>
      </c>
      <c r="I30" s="30"/>
      <c r="J30" s="3">
        <f t="shared" si="1"/>
        <v>0</v>
      </c>
      <c r="K30" s="30"/>
      <c r="L30" s="25" t="e">
        <f>SUM(F30+#REF!)</f>
        <v>#REF!</v>
      </c>
    </row>
    <row r="31" spans="1:12">
      <c r="A31" s="515"/>
      <c r="B31" s="514" t="s">
        <v>18</v>
      </c>
      <c r="C31" s="506"/>
      <c r="D31" s="424">
        <v>0</v>
      </c>
      <c r="E31" s="30"/>
      <c r="F31" s="427">
        <v>0</v>
      </c>
      <c r="G31" s="431"/>
      <c r="H31" s="427">
        <v>0</v>
      </c>
      <c r="I31" s="30"/>
      <c r="J31" s="3">
        <f t="shared" si="1"/>
        <v>0</v>
      </c>
      <c r="K31" s="30"/>
      <c r="L31" s="25" t="e">
        <f>SUM(F31+#REF!)</f>
        <v>#REF!</v>
      </c>
    </row>
    <row r="32" spans="1:12">
      <c r="A32" s="515"/>
      <c r="B32" s="514" t="s">
        <v>19</v>
      </c>
      <c r="C32" s="506"/>
      <c r="D32" s="424">
        <v>0</v>
      </c>
      <c r="E32" s="30"/>
      <c r="F32" s="427">
        <v>0</v>
      </c>
      <c r="G32" s="431"/>
      <c r="H32" s="427">
        <v>0</v>
      </c>
      <c r="I32" s="30"/>
      <c r="J32" s="3">
        <f t="shared" si="1"/>
        <v>0</v>
      </c>
      <c r="K32" s="30"/>
      <c r="L32" s="25" t="e">
        <f>SUM(F32+#REF!)</f>
        <v>#REF!</v>
      </c>
    </row>
    <row r="33" spans="1:12">
      <c r="A33" s="515"/>
      <c r="B33" s="514" t="s">
        <v>20</v>
      </c>
      <c r="C33" s="506"/>
      <c r="D33" s="424">
        <v>0</v>
      </c>
      <c r="E33" s="30"/>
      <c r="F33" s="427">
        <v>0</v>
      </c>
      <c r="G33" s="431"/>
      <c r="H33" s="427">
        <v>0</v>
      </c>
      <c r="I33" s="30"/>
      <c r="J33" s="3">
        <f t="shared" si="1"/>
        <v>0</v>
      </c>
      <c r="K33" s="30"/>
      <c r="L33" s="25" t="e">
        <f>SUM(F33+#REF!)</f>
        <v>#REF!</v>
      </c>
    </row>
    <row r="34" spans="1:12">
      <c r="A34" s="515"/>
      <c r="B34" s="514" t="s">
        <v>21</v>
      </c>
      <c r="C34" s="506"/>
      <c r="D34" s="424">
        <v>0</v>
      </c>
      <c r="E34" s="30"/>
      <c r="F34" s="427">
        <v>0</v>
      </c>
      <c r="G34" s="431"/>
      <c r="H34" s="427">
        <v>0</v>
      </c>
      <c r="I34" s="30"/>
      <c r="J34" s="3">
        <f t="shared" si="1"/>
        <v>0</v>
      </c>
      <c r="K34" s="30"/>
      <c r="L34" s="25" t="e">
        <f>SUM(F34+#REF!)</f>
        <v>#REF!</v>
      </c>
    </row>
    <row r="35" spans="1:12">
      <c r="A35" s="515"/>
      <c r="B35" s="514" t="s">
        <v>22</v>
      </c>
      <c r="C35" s="506"/>
      <c r="D35" s="424">
        <v>0</v>
      </c>
      <c r="E35" s="30"/>
      <c r="F35" s="427">
        <v>0</v>
      </c>
      <c r="G35" s="431"/>
      <c r="H35" s="427">
        <v>0</v>
      </c>
      <c r="I35" s="30"/>
      <c r="J35" s="3">
        <f t="shared" si="1"/>
        <v>0</v>
      </c>
      <c r="K35" s="30"/>
      <c r="L35" s="25" t="e">
        <f>SUM(F35+#REF!)</f>
        <v>#REF!</v>
      </c>
    </row>
    <row r="36" spans="1:12">
      <c r="A36" s="515"/>
      <c r="B36" s="514" t="s">
        <v>50</v>
      </c>
      <c r="C36" s="506"/>
      <c r="D36" s="424">
        <v>0</v>
      </c>
      <c r="E36" s="30"/>
      <c r="F36" s="427">
        <v>0</v>
      </c>
      <c r="G36" s="431"/>
      <c r="H36" s="427">
        <v>0</v>
      </c>
      <c r="I36" s="30"/>
      <c r="J36" s="3">
        <f t="shared" si="1"/>
        <v>0</v>
      </c>
      <c r="K36" s="30"/>
      <c r="L36" s="25" t="e">
        <f>SUM(F36+#REF!)</f>
        <v>#REF!</v>
      </c>
    </row>
    <row r="37" spans="1:12">
      <c r="A37" s="515"/>
      <c r="B37" s="514" t="s">
        <v>51</v>
      </c>
      <c r="C37" s="506"/>
      <c r="D37" s="424">
        <v>0</v>
      </c>
      <c r="E37" s="30"/>
      <c r="F37" s="427">
        <v>0</v>
      </c>
      <c r="G37" s="431"/>
      <c r="H37" s="427">
        <v>0</v>
      </c>
      <c r="I37" s="30"/>
      <c r="J37" s="3">
        <f t="shared" si="1"/>
        <v>0</v>
      </c>
      <c r="K37" s="30"/>
      <c r="L37" s="25" t="e">
        <f>SUM(F37+#REF!)</f>
        <v>#REF!</v>
      </c>
    </row>
    <row r="38" spans="1:12">
      <c r="A38" s="515"/>
      <c r="B38" s="514" t="s">
        <v>23</v>
      </c>
      <c r="C38" s="506"/>
      <c r="D38" s="424">
        <v>0</v>
      </c>
      <c r="E38" s="30"/>
      <c r="F38" s="427">
        <v>0</v>
      </c>
      <c r="G38" s="431"/>
      <c r="H38" s="427">
        <v>0</v>
      </c>
      <c r="I38" s="30"/>
      <c r="J38" s="3">
        <f t="shared" si="1"/>
        <v>0</v>
      </c>
      <c r="K38" s="30"/>
      <c r="L38" s="25" t="e">
        <f>SUM(F38+#REF!)</f>
        <v>#REF!</v>
      </c>
    </row>
    <row r="39" spans="1:12">
      <c r="A39" s="515"/>
      <c r="B39" s="514" t="s">
        <v>24</v>
      </c>
      <c r="C39" s="506"/>
      <c r="D39" s="424">
        <v>0</v>
      </c>
      <c r="E39" s="30"/>
      <c r="F39" s="427">
        <v>0</v>
      </c>
      <c r="G39" s="431"/>
      <c r="H39" s="427">
        <v>0</v>
      </c>
      <c r="I39" s="30"/>
      <c r="J39" s="3">
        <f t="shared" si="1"/>
        <v>0</v>
      </c>
      <c r="K39" s="30"/>
      <c r="L39" s="25" t="e">
        <f>SUM(F39+#REF!)</f>
        <v>#REF!</v>
      </c>
    </row>
    <row r="40" spans="1:12">
      <c r="A40" s="515"/>
      <c r="B40" s="514" t="s">
        <v>25</v>
      </c>
      <c r="C40" s="506" t="s">
        <v>194</v>
      </c>
      <c r="D40" s="424">
        <v>0</v>
      </c>
      <c r="E40" s="30"/>
      <c r="F40" s="427">
        <v>0</v>
      </c>
      <c r="G40" s="431"/>
      <c r="H40" s="427">
        <v>0</v>
      </c>
      <c r="I40" s="30"/>
      <c r="J40" s="3">
        <f t="shared" si="1"/>
        <v>0</v>
      </c>
      <c r="K40" s="30"/>
      <c r="L40" s="25" t="e">
        <f>SUM(F40+#REF!)</f>
        <v>#REF!</v>
      </c>
    </row>
    <row r="41" spans="1:12">
      <c r="A41" s="515"/>
      <c r="B41" s="514" t="s">
        <v>26</v>
      </c>
      <c r="C41" s="506"/>
      <c r="D41" s="424">
        <v>0</v>
      </c>
      <c r="E41" s="30"/>
      <c r="F41" s="427">
        <v>0</v>
      </c>
      <c r="G41" s="431"/>
      <c r="H41" s="427">
        <v>0</v>
      </c>
      <c r="I41" s="30"/>
      <c r="J41" s="3">
        <f t="shared" si="1"/>
        <v>0</v>
      </c>
      <c r="K41" s="30"/>
      <c r="L41" s="25"/>
    </row>
    <row r="42" spans="1:12">
      <c r="A42" s="515"/>
      <c r="B42" s="514" t="s">
        <v>27</v>
      </c>
      <c r="C42" s="506"/>
      <c r="D42" s="424">
        <v>0</v>
      </c>
      <c r="E42" s="30"/>
      <c r="F42" s="427">
        <v>0</v>
      </c>
      <c r="G42" s="431"/>
      <c r="H42" s="427">
        <v>0</v>
      </c>
      <c r="I42" s="30"/>
      <c r="J42" s="3">
        <f t="shared" si="1"/>
        <v>0</v>
      </c>
      <c r="K42" s="30"/>
      <c r="L42" s="25"/>
    </row>
    <row r="43" spans="1:12">
      <c r="A43" s="515"/>
      <c r="B43" s="514" t="s">
        <v>74</v>
      </c>
      <c r="C43" s="506"/>
      <c r="D43" s="424">
        <v>0</v>
      </c>
      <c r="E43" s="30"/>
      <c r="F43" s="427">
        <v>0</v>
      </c>
      <c r="G43" s="431"/>
      <c r="H43" s="427">
        <v>0</v>
      </c>
      <c r="I43" s="30"/>
      <c r="J43" s="3">
        <f t="shared" si="1"/>
        <v>0</v>
      </c>
      <c r="K43" s="30"/>
      <c r="L43" s="25"/>
    </row>
    <row r="44" spans="1:12" ht="12.75" thickBot="1">
      <c r="A44" s="515"/>
      <c r="B44" s="870" t="s">
        <v>52</v>
      </c>
      <c r="C44" s="871"/>
      <c r="D44" s="872">
        <f>SUM(D23:E43)</f>
        <v>0</v>
      </c>
      <c r="E44" s="873"/>
      <c r="F44" s="874">
        <f>SUM(F23:F43)</f>
        <v>0</v>
      </c>
      <c r="G44" s="873"/>
      <c r="H44" s="874">
        <f>SUM(H23:H43)</f>
        <v>0</v>
      </c>
      <c r="I44" s="873"/>
      <c r="J44" s="874">
        <f>SUM(J23:J43)</f>
        <v>0</v>
      </c>
      <c r="K44" s="33"/>
      <c r="L44" s="32" t="e">
        <f>SUM(F44+#REF!)</f>
        <v>#REF!</v>
      </c>
    </row>
    <row r="45" spans="1:12" ht="12.75" thickTop="1">
      <c r="A45" s="515"/>
      <c r="B45" s="535" t="s">
        <v>196</v>
      </c>
      <c r="C45" s="508"/>
      <c r="D45" s="424">
        <v>0</v>
      </c>
      <c r="E45" s="30"/>
      <c r="F45" s="427">
        <v>0</v>
      </c>
      <c r="G45" s="431"/>
      <c r="H45" s="427">
        <v>0</v>
      </c>
      <c r="I45" s="30"/>
      <c r="J45" s="3">
        <f t="shared" si="1"/>
        <v>0</v>
      </c>
      <c r="K45" s="30"/>
      <c r="L45" s="25" t="e">
        <f>SUM(F45+#REF!)</f>
        <v>#REF!</v>
      </c>
    </row>
    <row r="46" spans="1:12">
      <c r="A46" s="515"/>
      <c r="B46" s="514" t="s">
        <v>197</v>
      </c>
      <c r="C46" s="506"/>
      <c r="D46" s="424">
        <v>0</v>
      </c>
      <c r="E46" s="30"/>
      <c r="F46" s="427">
        <v>0</v>
      </c>
      <c r="G46" s="431"/>
      <c r="H46" s="427">
        <v>0</v>
      </c>
      <c r="I46" s="30"/>
      <c r="J46" s="3">
        <f t="shared" si="1"/>
        <v>0</v>
      </c>
      <c r="K46" s="30"/>
      <c r="L46" s="25" t="e">
        <f>SUM(F46+#REF!)</f>
        <v>#REF!</v>
      </c>
    </row>
    <row r="47" spans="1:12">
      <c r="A47" s="515"/>
      <c r="B47" s="514" t="s">
        <v>6</v>
      </c>
      <c r="C47" s="506"/>
      <c r="D47" s="424">
        <v>0</v>
      </c>
      <c r="E47" s="30"/>
      <c r="F47" s="427">
        <v>0</v>
      </c>
      <c r="G47" s="431"/>
      <c r="H47" s="427">
        <v>0</v>
      </c>
      <c r="I47" s="30"/>
      <c r="J47" s="3">
        <f t="shared" si="1"/>
        <v>0</v>
      </c>
      <c r="K47" s="30"/>
      <c r="L47" s="25" t="e">
        <f>SUM(F47+#REF!)</f>
        <v>#REF!</v>
      </c>
    </row>
    <row r="48" spans="1:12">
      <c r="A48" s="515"/>
      <c r="B48" s="514" t="s">
        <v>7</v>
      </c>
      <c r="C48" s="506"/>
      <c r="D48" s="424">
        <v>0</v>
      </c>
      <c r="E48" s="30"/>
      <c r="F48" s="427">
        <v>0</v>
      </c>
      <c r="G48" s="431"/>
      <c r="H48" s="427">
        <v>0</v>
      </c>
      <c r="I48" s="30"/>
      <c r="J48" s="3">
        <f t="shared" si="1"/>
        <v>0</v>
      </c>
      <c r="K48" s="30"/>
      <c r="L48" s="25" t="e">
        <f>SUM(F48+#REF!)</f>
        <v>#REF!</v>
      </c>
    </row>
    <row r="49" spans="1:12">
      <c r="A49" s="515"/>
      <c r="B49" s="514" t="s">
        <v>198</v>
      </c>
      <c r="C49" s="506"/>
      <c r="D49" s="424">
        <v>0</v>
      </c>
      <c r="E49" s="30"/>
      <c r="F49" s="427">
        <v>0</v>
      </c>
      <c r="G49" s="431"/>
      <c r="H49" s="427">
        <v>0</v>
      </c>
      <c r="I49" s="30"/>
      <c r="J49" s="3">
        <f t="shared" si="1"/>
        <v>0</v>
      </c>
      <c r="K49" s="30"/>
      <c r="L49" s="25" t="e">
        <f>SUM(F49+#REF!)</f>
        <v>#REF!</v>
      </c>
    </row>
    <row r="50" spans="1:12">
      <c r="A50" s="515"/>
      <c r="B50" s="514" t="s">
        <v>53</v>
      </c>
      <c r="C50" s="506"/>
      <c r="D50" s="424">
        <v>0</v>
      </c>
      <c r="E50" s="30"/>
      <c r="F50" s="427">
        <v>0</v>
      </c>
      <c r="G50" s="431"/>
      <c r="H50" s="427">
        <v>0</v>
      </c>
      <c r="I50" s="30"/>
      <c r="J50" s="3">
        <f t="shared" si="1"/>
        <v>0</v>
      </c>
      <c r="K50" s="30"/>
      <c r="L50" s="25" t="e">
        <f>SUM(F50+#REF!)</f>
        <v>#REF!</v>
      </c>
    </row>
    <row r="51" spans="1:12">
      <c r="A51" s="515"/>
      <c r="B51" s="514" t="s">
        <v>199</v>
      </c>
      <c r="C51" s="506"/>
      <c r="D51" s="424">
        <v>0</v>
      </c>
      <c r="E51" s="30"/>
      <c r="F51" s="427">
        <v>0</v>
      </c>
      <c r="G51" s="431"/>
      <c r="H51" s="427">
        <v>0</v>
      </c>
      <c r="I51" s="30"/>
      <c r="J51" s="3">
        <f t="shared" si="1"/>
        <v>0</v>
      </c>
      <c r="K51" s="30"/>
      <c r="L51" s="25" t="e">
        <f>SUM(F51+#REF!)</f>
        <v>#REF!</v>
      </c>
    </row>
    <row r="52" spans="1:12">
      <c r="A52" s="515"/>
      <c r="B52" s="535" t="s">
        <v>55</v>
      </c>
      <c r="C52" s="509"/>
      <c r="D52" s="424">
        <v>0</v>
      </c>
      <c r="E52" s="30"/>
      <c r="F52" s="427">
        <v>0</v>
      </c>
      <c r="G52" s="431"/>
      <c r="H52" s="427">
        <v>0</v>
      </c>
      <c r="I52" s="30"/>
      <c r="J52" s="3">
        <f t="shared" si="1"/>
        <v>0</v>
      </c>
      <c r="K52" s="30"/>
      <c r="L52" s="25" t="e">
        <f>SUM(F52+#REF!)</f>
        <v>#REF!</v>
      </c>
    </row>
    <row r="53" spans="1:12">
      <c r="A53" s="515"/>
      <c r="B53" s="514" t="s">
        <v>200</v>
      </c>
      <c r="C53" s="506"/>
      <c r="D53" s="424">
        <v>0</v>
      </c>
      <c r="E53" s="30"/>
      <c r="F53" s="427">
        <v>0</v>
      </c>
      <c r="G53" s="431"/>
      <c r="H53" s="427">
        <v>0</v>
      </c>
      <c r="I53" s="30"/>
      <c r="J53" s="3">
        <f t="shared" si="1"/>
        <v>0</v>
      </c>
      <c r="K53" s="30"/>
      <c r="L53" s="25" t="e">
        <f>SUM(F53+#REF!)</f>
        <v>#REF!</v>
      </c>
    </row>
    <row r="54" spans="1:12">
      <c r="A54" s="515"/>
      <c r="B54" s="514" t="s">
        <v>56</v>
      </c>
      <c r="C54" s="506" t="s">
        <v>194</v>
      </c>
      <c r="D54" s="424">
        <v>0</v>
      </c>
      <c r="E54" s="30"/>
      <c r="F54" s="427">
        <v>0</v>
      </c>
      <c r="G54" s="431"/>
      <c r="H54" s="427">
        <v>0</v>
      </c>
      <c r="I54" s="30"/>
      <c r="J54" s="3">
        <f t="shared" si="1"/>
        <v>0</v>
      </c>
      <c r="K54" s="30"/>
      <c r="L54" s="25" t="e">
        <f>SUM(F54+#REF!)</f>
        <v>#REF!</v>
      </c>
    </row>
    <row r="55" spans="1:12">
      <c r="A55" s="515"/>
      <c r="B55" s="514" t="s">
        <v>57</v>
      </c>
      <c r="C55" s="506"/>
      <c r="D55" s="424">
        <v>0</v>
      </c>
      <c r="E55" s="30"/>
      <c r="F55" s="427">
        <v>0</v>
      </c>
      <c r="G55" s="431"/>
      <c r="H55" s="427">
        <v>0</v>
      </c>
      <c r="I55" s="30"/>
      <c r="J55" s="3">
        <f t="shared" si="1"/>
        <v>0</v>
      </c>
      <c r="K55" s="30"/>
      <c r="L55" s="25" t="e">
        <f>SUM(F55+#REF!)</f>
        <v>#REF!</v>
      </c>
    </row>
    <row r="56" spans="1:12">
      <c r="A56" s="515"/>
      <c r="B56" s="514" t="s">
        <v>50</v>
      </c>
      <c r="C56" s="506"/>
      <c r="D56" s="424">
        <v>0</v>
      </c>
      <c r="E56" s="30"/>
      <c r="F56" s="427">
        <v>0</v>
      </c>
      <c r="G56" s="431"/>
      <c r="H56" s="427">
        <v>0</v>
      </c>
      <c r="I56" s="30"/>
      <c r="J56" s="3">
        <f t="shared" si="1"/>
        <v>0</v>
      </c>
      <c r="K56" s="30"/>
      <c r="L56" s="25" t="e">
        <f>SUM(F56+#REF!)</f>
        <v>#REF!</v>
      </c>
    </row>
    <row r="57" spans="1:12">
      <c r="A57" s="515"/>
      <c r="B57" s="514" t="s">
        <v>58</v>
      </c>
      <c r="C57" s="506"/>
      <c r="D57" s="424">
        <v>0</v>
      </c>
      <c r="E57" s="30"/>
      <c r="F57" s="427">
        <v>0</v>
      </c>
      <c r="G57" s="431"/>
      <c r="H57" s="427">
        <v>0</v>
      </c>
      <c r="I57" s="30"/>
      <c r="J57" s="3">
        <f t="shared" si="1"/>
        <v>0</v>
      </c>
      <c r="K57" s="30"/>
      <c r="L57" s="25" t="e">
        <f>SUM(F57+#REF!)</f>
        <v>#REF!</v>
      </c>
    </row>
    <row r="58" spans="1:12">
      <c r="A58" s="515"/>
      <c r="B58" s="514" t="s">
        <v>21</v>
      </c>
      <c r="C58" s="506"/>
      <c r="D58" s="424">
        <v>0</v>
      </c>
      <c r="E58" s="30"/>
      <c r="F58" s="427">
        <v>0</v>
      </c>
      <c r="G58" s="431"/>
      <c r="H58" s="427">
        <v>0</v>
      </c>
      <c r="I58" s="30"/>
      <c r="J58" s="3">
        <f t="shared" si="1"/>
        <v>0</v>
      </c>
      <c r="K58" s="30"/>
      <c r="L58" s="25" t="e">
        <f>SUM(F58+#REF!)</f>
        <v>#REF!</v>
      </c>
    </row>
    <row r="59" spans="1:12">
      <c r="A59" s="515"/>
      <c r="B59" s="514" t="s">
        <v>59</v>
      </c>
      <c r="C59" s="506"/>
      <c r="D59" s="424">
        <v>0</v>
      </c>
      <c r="E59" s="30"/>
      <c r="F59" s="427">
        <v>0</v>
      </c>
      <c r="G59" s="431"/>
      <c r="H59" s="427">
        <v>0</v>
      </c>
      <c r="I59" s="30"/>
      <c r="J59" s="3">
        <f t="shared" si="1"/>
        <v>0</v>
      </c>
      <c r="K59" s="30"/>
      <c r="L59" s="25" t="e">
        <f>SUM(F59+#REF!)</f>
        <v>#REF!</v>
      </c>
    </row>
    <row r="60" spans="1:12">
      <c r="A60" s="515"/>
      <c r="B60" s="514" t="s">
        <v>51</v>
      </c>
      <c r="C60" s="506"/>
      <c r="D60" s="424">
        <v>0</v>
      </c>
      <c r="E60" s="30"/>
      <c r="F60" s="427">
        <v>0</v>
      </c>
      <c r="G60" s="431"/>
      <c r="H60" s="427">
        <v>0</v>
      </c>
      <c r="I60" s="30"/>
      <c r="J60" s="3">
        <f t="shared" si="1"/>
        <v>0</v>
      </c>
      <c r="K60" s="30"/>
      <c r="L60" s="25" t="e">
        <f>SUM(F60+#REF!)</f>
        <v>#REF!</v>
      </c>
    </row>
    <row r="61" spans="1:12">
      <c r="A61" s="515"/>
      <c r="B61" s="514" t="s">
        <v>201</v>
      </c>
      <c r="C61" s="506"/>
      <c r="D61" s="424">
        <v>0</v>
      </c>
      <c r="E61" s="30"/>
      <c r="F61" s="427">
        <v>0</v>
      </c>
      <c r="G61" s="431"/>
      <c r="H61" s="427">
        <v>0</v>
      </c>
      <c r="I61" s="30"/>
      <c r="J61" s="3">
        <f t="shared" si="1"/>
        <v>0</v>
      </c>
      <c r="K61" s="30"/>
      <c r="L61" s="25" t="e">
        <f>SUM(F61+#REF!)</f>
        <v>#REF!</v>
      </c>
    </row>
    <row r="62" spans="1:12">
      <c r="A62" s="515"/>
      <c r="B62" s="514" t="s">
        <v>75</v>
      </c>
      <c r="C62" s="506"/>
      <c r="D62" s="424">
        <v>0</v>
      </c>
      <c r="E62" s="30"/>
      <c r="F62" s="427">
        <v>0</v>
      </c>
      <c r="G62" s="431"/>
      <c r="H62" s="427">
        <v>0</v>
      </c>
      <c r="I62" s="30"/>
      <c r="J62" s="3">
        <f t="shared" ref="J62:J78" si="2">SUM(D62-F62-H62)</f>
        <v>0</v>
      </c>
      <c r="K62" s="30"/>
      <c r="L62" s="25" t="e">
        <f>SUM(F62+#REF!)</f>
        <v>#REF!</v>
      </c>
    </row>
    <row r="63" spans="1:12">
      <c r="A63" s="515"/>
      <c r="B63" s="514" t="s">
        <v>76</v>
      </c>
      <c r="C63" s="506"/>
      <c r="D63" s="424">
        <v>0</v>
      </c>
      <c r="E63" s="30"/>
      <c r="F63" s="427">
        <v>0</v>
      </c>
      <c r="G63" s="431"/>
      <c r="H63" s="427">
        <v>0</v>
      </c>
      <c r="I63" s="30"/>
      <c r="J63" s="3">
        <f t="shared" si="2"/>
        <v>0</v>
      </c>
      <c r="K63" s="30"/>
      <c r="L63" s="25" t="e">
        <f>SUM(F63+#REF!)</f>
        <v>#REF!</v>
      </c>
    </row>
    <row r="64" spans="1:12">
      <c r="A64" s="515"/>
      <c r="B64" s="514" t="s">
        <v>76</v>
      </c>
      <c r="C64" s="506"/>
      <c r="D64" s="424">
        <v>0</v>
      </c>
      <c r="E64" s="30"/>
      <c r="F64" s="427">
        <v>0</v>
      </c>
      <c r="G64" s="431"/>
      <c r="H64" s="427">
        <v>0</v>
      </c>
      <c r="I64" s="30"/>
      <c r="J64" s="3">
        <f t="shared" si="2"/>
        <v>0</v>
      </c>
      <c r="K64" s="30"/>
      <c r="L64" s="25" t="e">
        <f>SUM(F64+#REF!)</f>
        <v>#REF!</v>
      </c>
    </row>
    <row r="65" spans="1:19">
      <c r="A65" s="515"/>
      <c r="B65" s="514" t="s">
        <v>77</v>
      </c>
      <c r="C65" s="506" t="s">
        <v>194</v>
      </c>
      <c r="D65" s="424">
        <v>0</v>
      </c>
      <c r="E65" s="30"/>
      <c r="F65" s="427">
        <v>0</v>
      </c>
      <c r="G65" s="431"/>
      <c r="H65" s="427">
        <v>0</v>
      </c>
      <c r="I65" s="30"/>
      <c r="J65" s="3">
        <f t="shared" si="2"/>
        <v>0</v>
      </c>
      <c r="K65" s="30"/>
      <c r="L65" s="25" t="e">
        <f>SUM(F65+#REF!)</f>
        <v>#REF!</v>
      </c>
    </row>
    <row r="66" spans="1:19">
      <c r="A66" s="515"/>
      <c r="B66" s="514" t="s">
        <v>189</v>
      </c>
      <c r="C66" s="506"/>
      <c r="D66" s="424">
        <v>0</v>
      </c>
      <c r="E66" s="30"/>
      <c r="F66" s="427">
        <v>0</v>
      </c>
      <c r="G66" s="431"/>
      <c r="H66" s="427">
        <v>0</v>
      </c>
      <c r="I66" s="30"/>
      <c r="J66" s="3">
        <f t="shared" si="2"/>
        <v>0</v>
      </c>
      <c r="K66" s="30"/>
      <c r="L66" s="25" t="e">
        <f>SUM(F66+#REF!)</f>
        <v>#REF!</v>
      </c>
    </row>
    <row r="67" spans="1:19">
      <c r="A67" s="515"/>
      <c r="B67" s="514" t="s">
        <v>190</v>
      </c>
      <c r="C67" s="512"/>
      <c r="D67" s="424">
        <v>0</v>
      </c>
      <c r="E67" s="30"/>
      <c r="F67" s="427">
        <v>0</v>
      </c>
      <c r="G67" s="431"/>
      <c r="H67" s="427">
        <v>0</v>
      </c>
      <c r="I67" s="30"/>
      <c r="J67" s="3">
        <f t="shared" si="2"/>
        <v>0</v>
      </c>
      <c r="K67" s="30"/>
      <c r="L67" s="25" t="e">
        <f>SUM(F67+#REF!)</f>
        <v>#REF!</v>
      </c>
    </row>
    <row r="68" spans="1:19">
      <c r="A68" s="515"/>
      <c r="B68" s="535" t="s">
        <v>191</v>
      </c>
      <c r="C68" s="512"/>
      <c r="D68" s="424">
        <v>0</v>
      </c>
      <c r="E68" s="30"/>
      <c r="F68" s="427">
        <v>0</v>
      </c>
      <c r="G68" s="431"/>
      <c r="H68" s="427">
        <v>0</v>
      </c>
      <c r="I68" s="30"/>
      <c r="J68" s="3">
        <f t="shared" si="2"/>
        <v>0</v>
      </c>
      <c r="K68" s="30"/>
      <c r="L68" s="25" t="e">
        <f>SUM(F68+#REF!)</f>
        <v>#REF!</v>
      </c>
    </row>
    <row r="69" spans="1:19">
      <c r="A69" s="515"/>
      <c r="B69" s="514" t="s">
        <v>111</v>
      </c>
      <c r="C69" s="506"/>
      <c r="D69" s="424">
        <v>0</v>
      </c>
      <c r="E69" s="30"/>
      <c r="F69" s="427">
        <v>0</v>
      </c>
      <c r="G69" s="431"/>
      <c r="H69" s="427">
        <v>0</v>
      </c>
      <c r="I69" s="34"/>
      <c r="J69" s="3">
        <f t="shared" si="2"/>
        <v>0</v>
      </c>
      <c r="K69" s="34"/>
      <c r="L69" s="25" t="e">
        <f>SUM(F69+#REF!)</f>
        <v>#REF!</v>
      </c>
    </row>
    <row r="70" spans="1:19">
      <c r="A70" s="515"/>
      <c r="B70" s="535" t="s">
        <v>112</v>
      </c>
      <c r="C70" s="512"/>
      <c r="D70" s="424">
        <v>0</v>
      </c>
      <c r="E70" s="30"/>
      <c r="F70" s="427">
        <v>0</v>
      </c>
      <c r="G70" s="431"/>
      <c r="H70" s="427">
        <v>0</v>
      </c>
      <c r="I70" s="30"/>
      <c r="J70" s="3">
        <f t="shared" si="2"/>
        <v>0</v>
      </c>
      <c r="K70" s="30"/>
      <c r="L70" s="25" t="e">
        <f>SUM(F70+#REF!)</f>
        <v>#REF!</v>
      </c>
    </row>
    <row r="71" spans="1:19">
      <c r="A71" s="515"/>
      <c r="B71" s="514" t="s">
        <v>60</v>
      </c>
      <c r="C71" s="512" t="s">
        <v>194</v>
      </c>
      <c r="D71" s="424">
        <v>0</v>
      </c>
      <c r="E71" s="30"/>
      <c r="F71" s="427">
        <v>0</v>
      </c>
      <c r="G71" s="431"/>
      <c r="H71" s="427">
        <v>0</v>
      </c>
      <c r="I71" s="35"/>
      <c r="J71" s="3">
        <f t="shared" si="2"/>
        <v>0</v>
      </c>
      <c r="K71" s="35"/>
      <c r="L71" s="25" t="e">
        <f>SUM(F71+#REF!)</f>
        <v>#REF!</v>
      </c>
    </row>
    <row r="72" spans="1:19">
      <c r="A72" s="515"/>
      <c r="B72" s="514" t="s">
        <v>113</v>
      </c>
      <c r="C72" s="512"/>
      <c r="D72" s="424">
        <v>0</v>
      </c>
      <c r="E72" s="30"/>
      <c r="F72" s="427">
        <v>0</v>
      </c>
      <c r="G72" s="431"/>
      <c r="H72" s="427">
        <v>0</v>
      </c>
      <c r="I72" s="30"/>
      <c r="J72" s="3">
        <f t="shared" si="2"/>
        <v>0</v>
      </c>
      <c r="K72" s="30"/>
      <c r="L72" s="25" t="e">
        <f>SUM(F72+#REF!)</f>
        <v>#REF!</v>
      </c>
    </row>
    <row r="73" spans="1:19">
      <c r="A73" s="515"/>
      <c r="B73" s="514" t="s">
        <v>8</v>
      </c>
      <c r="C73" s="512" t="s">
        <v>194</v>
      </c>
      <c r="D73" s="424">
        <v>0</v>
      </c>
      <c r="E73" s="30"/>
      <c r="F73" s="427">
        <v>0</v>
      </c>
      <c r="G73" s="431"/>
      <c r="H73" s="427">
        <v>0</v>
      </c>
      <c r="I73" s="30"/>
      <c r="J73" s="3">
        <f t="shared" si="2"/>
        <v>0</v>
      </c>
      <c r="K73" s="30"/>
      <c r="L73" s="25" t="e">
        <f>SUM(F73+#REF!)</f>
        <v>#REF!</v>
      </c>
    </row>
    <row r="74" spans="1:19">
      <c r="A74" s="515"/>
      <c r="B74" s="514" t="s">
        <v>114</v>
      </c>
      <c r="C74" s="512" t="s">
        <v>194</v>
      </c>
      <c r="D74" s="424">
        <v>0</v>
      </c>
      <c r="E74" s="30"/>
      <c r="F74" s="427">
        <v>0</v>
      </c>
      <c r="G74" s="431"/>
      <c r="H74" s="427">
        <v>0</v>
      </c>
      <c r="I74" s="35"/>
      <c r="J74" s="3">
        <f t="shared" si="2"/>
        <v>0</v>
      </c>
      <c r="K74" s="35"/>
      <c r="L74" s="25" t="e">
        <f>SUM(F74+#REF!)</f>
        <v>#REF!</v>
      </c>
    </row>
    <row r="75" spans="1:19">
      <c r="A75" s="515"/>
      <c r="B75" s="514" t="s">
        <v>61</v>
      </c>
      <c r="C75" s="512" t="s">
        <v>194</v>
      </c>
      <c r="D75" s="424">
        <v>0</v>
      </c>
      <c r="E75" s="30"/>
      <c r="F75" s="427">
        <v>0</v>
      </c>
      <c r="G75" s="431"/>
      <c r="H75" s="427">
        <v>0</v>
      </c>
      <c r="I75" s="30"/>
      <c r="J75" s="3">
        <f t="shared" si="2"/>
        <v>0</v>
      </c>
      <c r="K75" s="30"/>
      <c r="L75" s="25"/>
    </row>
    <row r="76" spans="1:19">
      <c r="A76" s="515"/>
      <c r="B76" s="514" t="s">
        <v>115</v>
      </c>
      <c r="C76" s="512"/>
      <c r="D76" s="424">
        <v>0</v>
      </c>
      <c r="E76" s="30"/>
      <c r="F76" s="427">
        <v>0</v>
      </c>
      <c r="G76" s="431"/>
      <c r="H76" s="427">
        <v>0</v>
      </c>
      <c r="I76" s="35"/>
      <c r="J76" s="3">
        <f t="shared" si="2"/>
        <v>0</v>
      </c>
      <c r="K76" s="35"/>
      <c r="L76" s="25"/>
      <c r="S76" s="38" t="s">
        <v>194</v>
      </c>
    </row>
    <row r="77" spans="1:19">
      <c r="A77" s="515"/>
      <c r="B77" s="514" t="s">
        <v>116</v>
      </c>
      <c r="C77" s="512"/>
      <c r="D77" s="424">
        <v>0</v>
      </c>
      <c r="E77" s="30"/>
      <c r="F77" s="427">
        <v>0</v>
      </c>
      <c r="G77" s="431"/>
      <c r="H77" s="427">
        <v>0</v>
      </c>
      <c r="I77" s="35"/>
      <c r="J77" s="3">
        <f t="shared" si="2"/>
        <v>0</v>
      </c>
      <c r="K77" s="35"/>
      <c r="L77" s="25"/>
    </row>
    <row r="78" spans="1:19">
      <c r="A78" s="515"/>
      <c r="B78" s="514" t="s">
        <v>117</v>
      </c>
      <c r="C78" s="506"/>
      <c r="D78" s="424">
        <v>0</v>
      </c>
      <c r="E78" s="30"/>
      <c r="F78" s="427">
        <v>0</v>
      </c>
      <c r="G78" s="431"/>
      <c r="H78" s="427">
        <v>0</v>
      </c>
      <c r="I78" s="35"/>
      <c r="J78" s="3">
        <f t="shared" si="2"/>
        <v>0</v>
      </c>
      <c r="K78" s="35"/>
      <c r="L78" s="25"/>
    </row>
    <row r="79" spans="1:19" ht="12.75" thickBot="1">
      <c r="A79" s="515"/>
      <c r="B79" s="875" t="s">
        <v>62</v>
      </c>
      <c r="C79" s="876"/>
      <c r="D79" s="529">
        <f>SUM(D45:D78)</f>
        <v>0</v>
      </c>
      <c r="E79" s="530"/>
      <c r="F79" s="529">
        <f>SUM(F45:F78)</f>
        <v>0</v>
      </c>
      <c r="G79" s="530"/>
      <c r="H79" s="529">
        <f>SUM(H45:H78)</f>
        <v>0</v>
      </c>
      <c r="I79" s="530"/>
      <c r="J79" s="529">
        <f>SUM(J45:J78)</f>
        <v>0</v>
      </c>
      <c r="K79" s="533"/>
      <c r="L79" s="32" t="e">
        <f>SUM(F79+#REF!)</f>
        <v>#REF!</v>
      </c>
    </row>
    <row r="80" spans="1:19" ht="12.75" thickTop="1">
      <c r="A80" s="549"/>
      <c r="B80" s="550"/>
      <c r="C80" s="551"/>
      <c r="D80" s="552" t="s">
        <v>131</v>
      </c>
      <c r="E80" s="552"/>
      <c r="F80" s="552" t="s">
        <v>80</v>
      </c>
      <c r="G80" s="552"/>
      <c r="H80" s="552" t="s">
        <v>81</v>
      </c>
      <c r="I80" s="552"/>
      <c r="J80" s="552" t="s">
        <v>90</v>
      </c>
      <c r="K80" s="8"/>
      <c r="L80" s="27"/>
    </row>
    <row r="81" spans="1:59" s="14" customFormat="1">
      <c r="A81" s="510" t="s">
        <v>277</v>
      </c>
      <c r="B81" s="546" t="s">
        <v>133</v>
      </c>
      <c r="C81" s="9" t="s">
        <v>398</v>
      </c>
      <c r="D81" s="428" t="s">
        <v>195</v>
      </c>
      <c r="E81" s="335"/>
      <c r="F81" s="519" t="s">
        <v>85</v>
      </c>
      <c r="G81" s="548"/>
      <c r="H81" s="547" t="s">
        <v>83</v>
      </c>
      <c r="I81" s="335"/>
      <c r="J81" s="16" t="s">
        <v>134</v>
      </c>
      <c r="K81" s="11"/>
      <c r="L81" s="13"/>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c r="BA81" s="78"/>
      <c r="BB81" s="78"/>
      <c r="BC81" s="78"/>
      <c r="BD81" s="78"/>
      <c r="BE81" s="78"/>
      <c r="BF81" s="78"/>
      <c r="BG81" s="78"/>
    </row>
    <row r="82" spans="1:59" s="14" customFormat="1">
      <c r="A82" s="516"/>
      <c r="B82" s="536"/>
      <c r="C82" s="15" t="s">
        <v>37</v>
      </c>
      <c r="D82" s="428" t="s">
        <v>192</v>
      </c>
      <c r="E82" s="28"/>
      <c r="F82" s="520" t="s">
        <v>82</v>
      </c>
      <c r="G82" s="435"/>
      <c r="H82" s="434" t="s">
        <v>84</v>
      </c>
      <c r="I82" s="28"/>
      <c r="J82" s="16" t="s">
        <v>36</v>
      </c>
      <c r="K82" s="28"/>
      <c r="L82" s="13"/>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c r="AX82" s="78"/>
      <c r="AY82" s="78"/>
      <c r="AZ82" s="78"/>
      <c r="BA82" s="78"/>
      <c r="BB82" s="78"/>
      <c r="BC82" s="78"/>
      <c r="BD82" s="78"/>
      <c r="BE82" s="78"/>
      <c r="BF82" s="78"/>
      <c r="BG82" s="78"/>
    </row>
    <row r="83" spans="1:59" s="14" customFormat="1">
      <c r="A83" s="516"/>
      <c r="B83" s="536"/>
      <c r="C83" s="1481" t="s">
        <v>397</v>
      </c>
      <c r="D83" s="428" t="s">
        <v>35</v>
      </c>
      <c r="E83" s="28"/>
      <c r="F83" s="520" t="s">
        <v>35</v>
      </c>
      <c r="G83" s="435"/>
      <c r="H83" s="434" t="s">
        <v>149</v>
      </c>
      <c r="I83" s="28"/>
      <c r="J83" s="16"/>
      <c r="K83" s="28"/>
      <c r="L83" s="13"/>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c r="AX83" s="78"/>
      <c r="AY83" s="78"/>
      <c r="AZ83" s="78"/>
      <c r="BA83" s="78"/>
      <c r="BB83" s="78"/>
      <c r="BC83" s="78"/>
      <c r="BD83" s="78"/>
      <c r="BE83" s="78"/>
      <c r="BF83" s="78"/>
      <c r="BG83" s="78"/>
    </row>
    <row r="84" spans="1:59" s="14" customFormat="1" ht="12.75" thickBot="1">
      <c r="A84" s="511"/>
      <c r="B84" s="537"/>
      <c r="C84" s="1482"/>
      <c r="D84" s="429"/>
      <c r="E84" s="18"/>
      <c r="F84" s="521" t="s">
        <v>332</v>
      </c>
      <c r="G84" s="436"/>
      <c r="H84" s="437"/>
      <c r="I84" s="18"/>
      <c r="J84" s="19" t="s">
        <v>194</v>
      </c>
      <c r="K84" s="18"/>
      <c r="L84" s="13"/>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row>
    <row r="85" spans="1:59">
      <c r="A85" s="515"/>
      <c r="B85" s="535" t="s">
        <v>118</v>
      </c>
      <c r="C85" s="513"/>
      <c r="D85" s="424">
        <v>0</v>
      </c>
      <c r="E85" s="30"/>
      <c r="F85" s="427">
        <v>0</v>
      </c>
      <c r="G85" s="431"/>
      <c r="H85" s="427">
        <v>0</v>
      </c>
      <c r="I85" s="36"/>
      <c r="J85" s="3">
        <f t="shared" ref="J85:J93" si="3">SUM(D85-F85-H85)</f>
        <v>0</v>
      </c>
      <c r="K85" s="36"/>
      <c r="L85" s="25" t="e">
        <f>SUM(F85+#REF!)</f>
        <v>#REF!</v>
      </c>
    </row>
    <row r="86" spans="1:59">
      <c r="A86" s="515"/>
      <c r="B86" s="514" t="s">
        <v>119</v>
      </c>
      <c r="C86" s="512"/>
      <c r="D86" s="424">
        <v>0</v>
      </c>
      <c r="E86" s="30"/>
      <c r="F86" s="427">
        <v>0</v>
      </c>
      <c r="G86" s="431"/>
      <c r="H86" s="427">
        <v>0</v>
      </c>
      <c r="I86" s="30"/>
      <c r="J86" s="3">
        <f t="shared" si="3"/>
        <v>0</v>
      </c>
      <c r="K86" s="30"/>
      <c r="L86" s="25" t="e">
        <f>SUM(F86+#REF!)</f>
        <v>#REF!</v>
      </c>
    </row>
    <row r="87" spans="1:59">
      <c r="A87" s="515"/>
      <c r="B87" s="514" t="s">
        <v>120</v>
      </c>
      <c r="C87" s="512"/>
      <c r="D87" s="424">
        <v>0</v>
      </c>
      <c r="E87" s="30"/>
      <c r="F87" s="427">
        <v>0</v>
      </c>
      <c r="G87" s="431"/>
      <c r="H87" s="427">
        <v>0</v>
      </c>
      <c r="I87" s="30"/>
      <c r="J87" s="3">
        <f t="shared" si="3"/>
        <v>0</v>
      </c>
      <c r="K87" s="30"/>
      <c r="L87" s="25" t="e">
        <f>SUM(F87+#REF!)</f>
        <v>#REF!</v>
      </c>
    </row>
    <row r="88" spans="1:59">
      <c r="A88" s="515"/>
      <c r="B88" s="514" t="s">
        <v>121</v>
      </c>
      <c r="C88" s="512"/>
      <c r="D88" s="424">
        <v>0</v>
      </c>
      <c r="E88" s="30"/>
      <c r="F88" s="427">
        <v>0</v>
      </c>
      <c r="G88" s="431"/>
      <c r="H88" s="427">
        <v>0</v>
      </c>
      <c r="I88" s="30"/>
      <c r="J88" s="3">
        <f t="shared" si="3"/>
        <v>0</v>
      </c>
      <c r="K88" s="30"/>
      <c r="L88" s="25" t="e">
        <f>SUM(F88+#REF!)</f>
        <v>#REF!</v>
      </c>
    </row>
    <row r="89" spans="1:59">
      <c r="A89" s="515"/>
      <c r="B89" s="514" t="s">
        <v>122</v>
      </c>
      <c r="C89" s="512"/>
      <c r="D89" s="424">
        <v>0</v>
      </c>
      <c r="E89" s="30"/>
      <c r="F89" s="427">
        <v>0</v>
      </c>
      <c r="G89" s="431"/>
      <c r="H89" s="427">
        <v>0</v>
      </c>
      <c r="I89" s="30"/>
      <c r="J89" s="3">
        <f t="shared" si="3"/>
        <v>0</v>
      </c>
      <c r="K89" s="30"/>
      <c r="L89" s="25" t="e">
        <f>SUM(F89+#REF!)</f>
        <v>#REF!</v>
      </c>
    </row>
    <row r="90" spans="1:59">
      <c r="A90" s="515"/>
      <c r="B90" s="514" t="s">
        <v>123</v>
      </c>
      <c r="C90" s="512" t="s">
        <v>194</v>
      </c>
      <c r="D90" s="424">
        <v>0</v>
      </c>
      <c r="E90" s="30"/>
      <c r="F90" s="427">
        <v>0</v>
      </c>
      <c r="G90" s="431"/>
      <c r="H90" s="427">
        <v>0</v>
      </c>
      <c r="I90" s="30"/>
      <c r="J90" s="3">
        <f t="shared" si="3"/>
        <v>0</v>
      </c>
      <c r="K90" s="30"/>
      <c r="L90" s="25" t="e">
        <f>SUM(F90+#REF!)</f>
        <v>#REF!</v>
      </c>
    </row>
    <row r="91" spans="1:59">
      <c r="A91" s="515"/>
      <c r="B91" s="514" t="s">
        <v>54</v>
      </c>
      <c r="C91" s="512" t="s">
        <v>194</v>
      </c>
      <c r="D91" s="424">
        <v>0</v>
      </c>
      <c r="E91" s="30"/>
      <c r="F91" s="427">
        <v>0</v>
      </c>
      <c r="G91" s="431"/>
      <c r="H91" s="427">
        <v>0</v>
      </c>
      <c r="I91" s="30"/>
      <c r="J91" s="3">
        <f t="shared" si="3"/>
        <v>0</v>
      </c>
      <c r="K91" s="30"/>
      <c r="L91" s="25" t="e">
        <f>SUM(F91+#REF!)</f>
        <v>#REF!</v>
      </c>
    </row>
    <row r="92" spans="1:59">
      <c r="A92" s="515"/>
      <c r="B92" s="514" t="s">
        <v>124</v>
      </c>
      <c r="C92" s="512" t="s">
        <v>194</v>
      </c>
      <c r="D92" s="424">
        <v>0</v>
      </c>
      <c r="E92" s="30"/>
      <c r="F92" s="427">
        <v>0</v>
      </c>
      <c r="G92" s="431"/>
      <c r="H92" s="427">
        <v>0</v>
      </c>
      <c r="I92" s="30"/>
      <c r="J92" s="3">
        <f t="shared" si="3"/>
        <v>0</v>
      </c>
      <c r="K92" s="30"/>
      <c r="L92" s="25" t="e">
        <f>SUM(F92+#REF!)</f>
        <v>#REF!</v>
      </c>
      <c r="O92" s="79"/>
    </row>
    <row r="93" spans="1:59">
      <c r="A93" s="515"/>
      <c r="B93" s="514" t="s">
        <v>135</v>
      </c>
      <c r="C93" s="512"/>
      <c r="D93" s="424">
        <v>0</v>
      </c>
      <c r="E93" s="30"/>
      <c r="F93" s="427">
        <v>0</v>
      </c>
      <c r="G93" s="431"/>
      <c r="H93" s="427">
        <v>0</v>
      </c>
      <c r="I93" s="30"/>
      <c r="J93" s="3">
        <f t="shared" si="3"/>
        <v>0</v>
      </c>
      <c r="K93" s="30"/>
      <c r="L93" s="37" t="e">
        <f>SUM(F93+#REF!)</f>
        <v>#REF!</v>
      </c>
    </row>
    <row r="94" spans="1:59">
      <c r="A94" s="517"/>
      <c r="B94" s="877" t="s">
        <v>65</v>
      </c>
      <c r="C94" s="878"/>
      <c r="D94" s="529">
        <f>SUM(D85:D93)</f>
        <v>0</v>
      </c>
      <c r="E94" s="530"/>
      <c r="F94" s="531">
        <f>SUM(F85:F93)</f>
        <v>0</v>
      </c>
      <c r="G94" s="530"/>
      <c r="H94" s="531">
        <f>SUM(H85:H93)</f>
        <v>0</v>
      </c>
      <c r="I94" s="530"/>
      <c r="J94" s="531">
        <f>SUM(J85:J93)</f>
        <v>0</v>
      </c>
      <c r="K94" s="530"/>
      <c r="L94" s="4" t="e">
        <f>SUM(F94+#REF!)</f>
        <v>#REF!</v>
      </c>
    </row>
    <row r="95" spans="1:59" ht="12.75" thickBot="1">
      <c r="A95" s="518"/>
      <c r="B95" s="870" t="s">
        <v>66</v>
      </c>
      <c r="C95" s="879"/>
      <c r="D95" s="532">
        <f>SUM(D94,D79,D44)</f>
        <v>0</v>
      </c>
      <c r="E95" s="533"/>
      <c r="F95" s="532">
        <f>SUM(F94,F79,F44)</f>
        <v>0</v>
      </c>
      <c r="G95" s="533"/>
      <c r="H95" s="532">
        <f>SUM(H94,H79,H44)</f>
        <v>0</v>
      </c>
      <c r="I95" s="533"/>
      <c r="J95" s="532">
        <f>SUM(J94,J79,J44)</f>
        <v>0</v>
      </c>
      <c r="K95" s="533"/>
      <c r="L95" s="32" t="e">
        <f>SUM(F95+#REF!)</f>
        <v>#REF!</v>
      </c>
    </row>
    <row r="96" spans="1:59" ht="12.75" thickTop="1">
      <c r="A96" s="515"/>
      <c r="B96" s="514" t="s">
        <v>67</v>
      </c>
      <c r="C96" s="512"/>
      <c r="D96" s="424">
        <v>0</v>
      </c>
      <c r="E96" s="30"/>
      <c r="F96" s="427">
        <v>0</v>
      </c>
      <c r="G96" s="431"/>
      <c r="H96" s="427">
        <v>0</v>
      </c>
      <c r="I96" s="30"/>
      <c r="J96" s="3">
        <f t="shared" ref="J96:J106" si="4">SUM(D96-F96-H96)</f>
        <v>0</v>
      </c>
      <c r="K96" s="30"/>
      <c r="L96" s="25"/>
    </row>
    <row r="97" spans="1:12">
      <c r="A97" s="515"/>
      <c r="B97" s="538" t="s">
        <v>9</v>
      </c>
      <c r="C97" s="505" t="s">
        <v>194</v>
      </c>
      <c r="D97" s="424">
        <v>0</v>
      </c>
      <c r="E97" s="30"/>
      <c r="F97" s="427">
        <v>0</v>
      </c>
      <c r="G97" s="431"/>
      <c r="H97" s="427">
        <v>0</v>
      </c>
      <c r="I97" s="30"/>
      <c r="J97" s="3">
        <f t="shared" si="4"/>
        <v>0</v>
      </c>
      <c r="K97" s="30"/>
      <c r="L97" s="31"/>
    </row>
    <row r="98" spans="1:12">
      <c r="A98" s="515"/>
      <c r="B98" s="514" t="s">
        <v>10</v>
      </c>
      <c r="C98" s="512"/>
      <c r="D98" s="424">
        <v>0</v>
      </c>
      <c r="E98" s="30"/>
      <c r="F98" s="427">
        <v>0</v>
      </c>
      <c r="G98" s="431"/>
      <c r="H98" s="427">
        <v>0</v>
      </c>
      <c r="I98" s="30"/>
      <c r="J98" s="3">
        <f t="shared" si="4"/>
        <v>0</v>
      </c>
      <c r="K98" s="30"/>
      <c r="L98" s="25"/>
    </row>
    <row r="99" spans="1:12">
      <c r="A99" s="515"/>
      <c r="B99" s="514" t="s">
        <v>278</v>
      </c>
      <c r="C99" s="512"/>
      <c r="D99" s="424">
        <v>0</v>
      </c>
      <c r="E99" s="30"/>
      <c r="F99" s="427">
        <v>0</v>
      </c>
      <c r="G99" s="431"/>
      <c r="H99" s="427">
        <v>0</v>
      </c>
      <c r="I99" s="30"/>
      <c r="J99" s="3">
        <f>SUM(D99-F99-H99)</f>
        <v>0</v>
      </c>
      <c r="K99" s="30"/>
      <c r="L99" s="25"/>
    </row>
    <row r="100" spans="1:12">
      <c r="A100" s="515"/>
      <c r="B100" s="514" t="s">
        <v>279</v>
      </c>
      <c r="C100" s="512" t="s">
        <v>194</v>
      </c>
      <c r="D100" s="424">
        <v>0</v>
      </c>
      <c r="E100" s="30"/>
      <c r="F100" s="427">
        <v>0</v>
      </c>
      <c r="G100" s="431"/>
      <c r="H100" s="427">
        <v>0</v>
      </c>
      <c r="I100" s="30"/>
      <c r="J100" s="3">
        <f t="shared" si="4"/>
        <v>0</v>
      </c>
      <c r="K100" s="30"/>
      <c r="L100" s="25"/>
    </row>
    <row r="101" spans="1:12">
      <c r="A101" s="515"/>
      <c r="B101" s="514" t="s">
        <v>11</v>
      </c>
      <c r="C101" s="512" t="s">
        <v>194</v>
      </c>
      <c r="D101" s="424">
        <v>0</v>
      </c>
      <c r="E101" s="30"/>
      <c r="F101" s="427">
        <v>0</v>
      </c>
      <c r="G101" s="431"/>
      <c r="H101" s="427">
        <v>0</v>
      </c>
      <c r="I101" s="30"/>
      <c r="J101" s="3">
        <f t="shared" si="4"/>
        <v>0</v>
      </c>
      <c r="K101" s="30"/>
      <c r="L101" s="25"/>
    </row>
    <row r="102" spans="1:12">
      <c r="A102" s="515"/>
      <c r="B102" s="514" t="s">
        <v>12</v>
      </c>
      <c r="C102" s="512"/>
      <c r="D102" s="424">
        <v>0</v>
      </c>
      <c r="E102" s="30"/>
      <c r="F102" s="427">
        <v>0</v>
      </c>
      <c r="G102" s="431"/>
      <c r="H102" s="427">
        <v>0</v>
      </c>
      <c r="I102" s="30"/>
      <c r="J102" s="3">
        <f t="shared" si="4"/>
        <v>0</v>
      </c>
      <c r="K102" s="30"/>
      <c r="L102" s="25"/>
    </row>
    <row r="103" spans="1:12">
      <c r="A103" s="515"/>
      <c r="B103" s="514" t="s">
        <v>280</v>
      </c>
      <c r="C103" s="512" t="s">
        <v>194</v>
      </c>
      <c r="D103" s="424">
        <v>0</v>
      </c>
      <c r="E103" s="30"/>
      <c r="F103" s="427">
        <v>0</v>
      </c>
      <c r="G103" s="431"/>
      <c r="H103" s="427">
        <v>0</v>
      </c>
      <c r="I103" s="30"/>
      <c r="J103" s="3">
        <f>SUM(D103-F103-H103)</f>
        <v>0</v>
      </c>
      <c r="K103" s="30"/>
      <c r="L103" s="25"/>
    </row>
    <row r="104" spans="1:12">
      <c r="A104" s="515"/>
      <c r="B104" s="514" t="s">
        <v>13</v>
      </c>
      <c r="C104" s="512" t="s">
        <v>194</v>
      </c>
      <c r="D104" s="424">
        <v>0</v>
      </c>
      <c r="E104" s="30"/>
      <c r="F104" s="427">
        <v>0</v>
      </c>
      <c r="G104" s="431"/>
      <c r="H104" s="427">
        <v>0</v>
      </c>
      <c r="I104" s="30"/>
      <c r="J104" s="3">
        <f t="shared" si="4"/>
        <v>0</v>
      </c>
      <c r="K104" s="30"/>
      <c r="L104" s="25"/>
    </row>
    <row r="105" spans="1:12">
      <c r="A105" s="515"/>
      <c r="B105" s="514" t="s">
        <v>14</v>
      </c>
      <c r="C105" s="512"/>
      <c r="D105" s="424">
        <v>0</v>
      </c>
      <c r="E105" s="30"/>
      <c r="F105" s="427">
        <v>0</v>
      </c>
      <c r="G105" s="431"/>
      <c r="H105" s="427">
        <v>0</v>
      </c>
      <c r="I105" s="30"/>
      <c r="J105" s="3">
        <f t="shared" si="4"/>
        <v>0</v>
      </c>
      <c r="K105" s="30"/>
      <c r="L105" s="25"/>
    </row>
    <row r="106" spans="1:12">
      <c r="A106" s="515"/>
      <c r="B106" s="514" t="s">
        <v>68</v>
      </c>
      <c r="C106" s="898" t="str">
        <f>IF(J128="YES","NB: cap exceeded","")</f>
        <v/>
      </c>
      <c r="D106" s="424">
        <v>0</v>
      </c>
      <c r="E106" s="30"/>
      <c r="F106" s="427">
        <v>0</v>
      </c>
      <c r="G106" s="431"/>
      <c r="H106" s="427">
        <v>0</v>
      </c>
      <c r="I106" s="30"/>
      <c r="J106" s="3">
        <f t="shared" si="4"/>
        <v>0</v>
      </c>
      <c r="K106" s="30"/>
      <c r="L106" s="25" t="e">
        <f>SUM(F106+#REF!)</f>
        <v>#REF!</v>
      </c>
    </row>
    <row r="107" spans="1:12" ht="12.75" thickBot="1">
      <c r="A107" s="515"/>
      <c r="B107" s="880" t="s">
        <v>69</v>
      </c>
      <c r="C107" s="881"/>
      <c r="D107" s="527">
        <f>SUM(D96:D106)</f>
        <v>0</v>
      </c>
      <c r="E107" s="528"/>
      <c r="F107" s="527">
        <f>SUM(F96:F106)</f>
        <v>0</v>
      </c>
      <c r="G107" s="528"/>
      <c r="H107" s="527">
        <f>SUM(H96:H106)</f>
        <v>0</v>
      </c>
      <c r="I107" s="528"/>
      <c r="J107" s="527">
        <f>SUM(J96:J106)</f>
        <v>0</v>
      </c>
      <c r="K107" s="528"/>
      <c r="L107" s="32" t="e">
        <f>SUM(F107+#REF!)</f>
        <v>#REF!</v>
      </c>
    </row>
    <row r="108" spans="1:12" ht="12.75" thickTop="1">
      <c r="A108" s="515"/>
      <c r="B108" s="535" t="s">
        <v>70</v>
      </c>
      <c r="C108" s="509"/>
      <c r="D108" s="424">
        <v>0</v>
      </c>
      <c r="E108" s="30"/>
      <c r="F108" s="427">
        <v>0</v>
      </c>
      <c r="G108" s="431"/>
      <c r="H108" s="427">
        <v>0</v>
      </c>
      <c r="I108" s="30"/>
      <c r="J108" s="3">
        <f t="shared" ref="J108:J114" si="5">SUM(D108-F108-H108)</f>
        <v>0</v>
      </c>
      <c r="K108" s="30"/>
      <c r="L108" s="25" t="e">
        <f>SUM(F108+#REF!)</f>
        <v>#REF!</v>
      </c>
    </row>
    <row r="109" spans="1:12">
      <c r="A109" s="515"/>
      <c r="B109" s="535" t="s">
        <v>71</v>
      </c>
      <c r="C109" s="509"/>
      <c r="D109" s="424">
        <v>0</v>
      </c>
      <c r="E109" s="30"/>
      <c r="F109" s="427">
        <v>0</v>
      </c>
      <c r="G109" s="431"/>
      <c r="H109" s="427">
        <v>0</v>
      </c>
      <c r="I109" s="30"/>
      <c r="J109" s="3">
        <f t="shared" si="5"/>
        <v>0</v>
      </c>
      <c r="K109" s="30"/>
      <c r="L109" s="25"/>
    </row>
    <row r="110" spans="1:12">
      <c r="A110" s="515"/>
      <c r="B110" s="535" t="s">
        <v>3</v>
      </c>
      <c r="C110" s="512" t="s">
        <v>194</v>
      </c>
      <c r="D110" s="424">
        <v>0</v>
      </c>
      <c r="E110" s="30"/>
      <c r="F110" s="427">
        <v>0</v>
      </c>
      <c r="G110" s="431"/>
      <c r="H110" s="427">
        <v>0</v>
      </c>
      <c r="I110" s="30"/>
      <c r="J110" s="3">
        <f t="shared" si="5"/>
        <v>0</v>
      </c>
      <c r="K110" s="30"/>
      <c r="L110" s="25"/>
    </row>
    <row r="111" spans="1:12">
      <c r="A111" s="515"/>
      <c r="B111" s="535" t="s">
        <v>4</v>
      </c>
      <c r="C111" s="509"/>
      <c r="D111" s="424">
        <v>0</v>
      </c>
      <c r="E111" s="30"/>
      <c r="F111" s="427">
        <v>0</v>
      </c>
      <c r="G111" s="431"/>
      <c r="H111" s="427">
        <v>0</v>
      </c>
      <c r="I111" s="30"/>
      <c r="J111" s="3">
        <f t="shared" si="5"/>
        <v>0</v>
      </c>
      <c r="K111" s="30"/>
      <c r="L111" s="25" t="e">
        <f>SUM(F111+#REF!)</f>
        <v>#REF!</v>
      </c>
    </row>
    <row r="112" spans="1:12">
      <c r="A112" s="515"/>
      <c r="B112" s="535" t="s">
        <v>86</v>
      </c>
      <c r="C112" s="509"/>
      <c r="D112" s="424">
        <v>0</v>
      </c>
      <c r="E112" s="30"/>
      <c r="F112" s="427">
        <v>0</v>
      </c>
      <c r="G112" s="431"/>
      <c r="H112" s="427">
        <v>0</v>
      </c>
      <c r="I112" s="30"/>
      <c r="J112" s="380">
        <f>SUM(D112-F112-H112)</f>
        <v>0</v>
      </c>
      <c r="K112" s="30"/>
      <c r="L112" s="25" t="e">
        <f>SUM(F112+#REF!)</f>
        <v>#REF!</v>
      </c>
    </row>
    <row r="113" spans="1:59">
      <c r="A113" s="515"/>
      <c r="B113" s="539" t="s">
        <v>79</v>
      </c>
      <c r="C113" s="902" t="s">
        <v>334</v>
      </c>
      <c r="D113" s="559">
        <v>0</v>
      </c>
      <c r="E113" s="84"/>
      <c r="F113" s="560"/>
      <c r="G113" s="561"/>
      <c r="H113" s="562">
        <v>0</v>
      </c>
      <c r="I113" s="563"/>
      <c r="J113" s="380">
        <f t="shared" si="5"/>
        <v>0</v>
      </c>
      <c r="K113" s="83"/>
      <c r="L113" s="25"/>
    </row>
    <row r="114" spans="1:59">
      <c r="A114" s="515"/>
      <c r="B114" s="540" t="s">
        <v>155</v>
      </c>
      <c r="C114" s="899" t="s">
        <v>253</v>
      </c>
      <c r="D114" s="430">
        <v>0</v>
      </c>
      <c r="E114" s="84"/>
      <c r="F114" s="430">
        <v>0</v>
      </c>
      <c r="G114" s="438"/>
      <c r="H114" s="430">
        <v>0</v>
      </c>
      <c r="I114" s="84"/>
      <c r="J114" s="380">
        <f t="shared" si="5"/>
        <v>0</v>
      </c>
      <c r="K114" s="84"/>
      <c r="L114" s="25"/>
    </row>
    <row r="115" spans="1:59" ht="12.75" thickBot="1">
      <c r="A115" s="515"/>
      <c r="B115" s="882" t="s">
        <v>69</v>
      </c>
      <c r="C115" s="879"/>
      <c r="D115" s="525">
        <f>SUM(D108:D114)</f>
        <v>0</v>
      </c>
      <c r="E115" s="526"/>
      <c r="F115" s="525">
        <f>SUM(F108:F114)</f>
        <v>0</v>
      </c>
      <c r="G115" s="526"/>
      <c r="H115" s="525">
        <f>SUM(H108:H114)</f>
        <v>0</v>
      </c>
      <c r="I115" s="526"/>
      <c r="J115" s="525">
        <f>SUM(J108:J114)</f>
        <v>0</v>
      </c>
      <c r="K115" s="526"/>
      <c r="L115" s="32" t="e">
        <f>SUM(F115+#REF!)</f>
        <v>#REF!</v>
      </c>
    </row>
    <row r="116" spans="1:59" s="46" customFormat="1" ht="13.5" thickTop="1" thickBot="1">
      <c r="A116" s="515"/>
      <c r="B116" s="883"/>
      <c r="C116" s="884"/>
      <c r="D116" s="885"/>
      <c r="E116" s="526"/>
      <c r="F116" s="885"/>
      <c r="G116" s="526"/>
      <c r="H116" s="885"/>
      <c r="I116" s="526"/>
      <c r="J116" s="886"/>
      <c r="K116" s="55"/>
      <c r="L116" s="50"/>
      <c r="M116" s="38"/>
      <c r="N116" s="38"/>
      <c r="O116" s="38"/>
      <c r="P116" s="38"/>
      <c r="Q116" s="38"/>
      <c r="R116" s="38"/>
      <c r="S116" s="38"/>
      <c r="T116" s="38"/>
      <c r="U116" s="38"/>
      <c r="V116" s="38"/>
      <c r="W116" s="38"/>
      <c r="X116" s="38"/>
      <c r="Y116" s="38"/>
      <c r="Z116" s="38"/>
      <c r="AA116" s="38"/>
      <c r="AB116" s="38"/>
      <c r="AC116" s="38"/>
      <c r="AD116" s="38"/>
      <c r="AE116" s="38"/>
      <c r="AF116" s="38"/>
      <c r="AG116" s="38"/>
      <c r="AH116" s="38"/>
      <c r="AI116" s="38"/>
      <c r="AJ116" s="38"/>
      <c r="AK116" s="38"/>
      <c r="AL116" s="38"/>
      <c r="AM116" s="38"/>
      <c r="AN116" s="38"/>
      <c r="AO116" s="38"/>
      <c r="AP116" s="38"/>
      <c r="AQ116" s="38"/>
      <c r="AR116" s="38"/>
      <c r="AS116" s="38"/>
      <c r="AT116" s="38"/>
      <c r="AU116" s="38"/>
      <c r="AV116" s="38"/>
      <c r="AW116" s="38"/>
      <c r="AX116" s="38"/>
      <c r="AY116" s="38"/>
      <c r="AZ116" s="38"/>
      <c r="BA116" s="38"/>
      <c r="BB116" s="38"/>
      <c r="BC116" s="38"/>
      <c r="BD116" s="38"/>
      <c r="BE116" s="38"/>
      <c r="BF116" s="38"/>
      <c r="BG116" s="38"/>
    </row>
    <row r="117" spans="1:59" s="38" customFormat="1" ht="13.5" thickTop="1" thickBot="1">
      <c r="A117" s="381"/>
      <c r="B117" s="887" t="s">
        <v>5</v>
      </c>
      <c r="C117" s="888"/>
      <c r="D117" s="523">
        <f>SUM(D22+D95+D107+D115)</f>
        <v>0</v>
      </c>
      <c r="E117" s="524"/>
      <c r="F117" s="523">
        <f>SUM(F22+F95+F107+F115)</f>
        <v>0</v>
      </c>
      <c r="G117" s="524"/>
      <c r="H117" s="523">
        <f>SUM(H22+H95+H107+H115)</f>
        <v>0</v>
      </c>
      <c r="I117" s="524"/>
      <c r="J117" s="523">
        <f>SUM(J22+J95+J107+J115)</f>
        <v>0</v>
      </c>
      <c r="K117" s="524"/>
      <c r="L117" s="336" t="e">
        <f>SUM(F117+#REF!)</f>
        <v>#REF!</v>
      </c>
    </row>
    <row r="118" spans="1:59" s="66" customFormat="1">
      <c r="B118" s="64"/>
      <c r="C118" s="29" t="s">
        <v>194</v>
      </c>
      <c r="D118" s="8" t="s">
        <v>131</v>
      </c>
      <c r="E118" s="8"/>
      <c r="F118" s="8" t="s">
        <v>80</v>
      </c>
      <c r="G118" s="8"/>
      <c r="H118" s="8" t="s">
        <v>81</v>
      </c>
      <c r="I118" s="8"/>
      <c r="J118" s="8" t="s">
        <v>90</v>
      </c>
      <c r="K118" s="65"/>
      <c r="L118" s="6"/>
    </row>
    <row r="119" spans="1:59" s="66" customFormat="1">
      <c r="B119" s="889"/>
      <c r="C119" s="890"/>
      <c r="D119" s="891"/>
      <c r="E119" s="891"/>
      <c r="F119" s="891"/>
      <c r="G119" s="891"/>
      <c r="H119" s="892" t="s">
        <v>343</v>
      </c>
      <c r="I119" s="889"/>
      <c r="J119" s="893" t="b">
        <f>D117=(F117+H117+J117)</f>
        <v>1</v>
      </c>
      <c r="K119" s="65"/>
      <c r="L119" s="6"/>
    </row>
    <row r="120" spans="1:59" s="66" customFormat="1">
      <c r="B120" s="64"/>
      <c r="C120" s="29" t="s">
        <v>194</v>
      </c>
      <c r="D120" s="65"/>
      <c r="E120" s="65"/>
      <c r="F120" s="65"/>
      <c r="G120" s="65"/>
      <c r="H120" s="65"/>
      <c r="I120" s="65"/>
      <c r="K120" s="65"/>
      <c r="L120" s="6"/>
    </row>
    <row r="121" spans="1:59" s="2" customFormat="1">
      <c r="B121" s="44" t="s">
        <v>331</v>
      </c>
      <c r="C121" s="378"/>
      <c r="D121" s="45"/>
      <c r="F121" s="44" t="s">
        <v>339</v>
      </c>
      <c r="G121" s="570"/>
      <c r="H121" s="570"/>
      <c r="I121" s="570"/>
      <c r="J121" s="570"/>
      <c r="K121" s="573"/>
      <c r="M121" s="66"/>
      <c r="N121" s="66"/>
      <c r="O121" s="66"/>
      <c r="P121" s="66"/>
      <c r="Q121" s="66"/>
      <c r="R121" s="66"/>
      <c r="S121" s="66"/>
      <c r="T121" s="66"/>
      <c r="U121" s="66"/>
      <c r="V121" s="66"/>
      <c r="W121" s="66"/>
      <c r="X121" s="66"/>
      <c r="Y121" s="66"/>
      <c r="Z121" s="66"/>
      <c r="AA121" s="66"/>
      <c r="AB121" s="66"/>
      <c r="AC121" s="66"/>
      <c r="AD121" s="66"/>
      <c r="AE121" s="66"/>
      <c r="AF121" s="66"/>
      <c r="AG121" s="66"/>
      <c r="AH121" s="66"/>
      <c r="AI121" s="66"/>
      <c r="AJ121" s="66"/>
      <c r="AK121" s="66"/>
      <c r="AL121" s="66"/>
      <c r="AM121" s="66"/>
      <c r="AN121" s="66"/>
      <c r="AO121" s="66"/>
      <c r="AP121" s="66"/>
      <c r="AQ121" s="66"/>
      <c r="AR121" s="66"/>
      <c r="AS121" s="66"/>
      <c r="AT121" s="66"/>
      <c r="AU121" s="66"/>
      <c r="AV121" s="66"/>
      <c r="AW121" s="66"/>
      <c r="AX121" s="66"/>
      <c r="AY121" s="66"/>
      <c r="AZ121" s="66"/>
      <c r="BA121" s="66"/>
      <c r="BB121" s="66"/>
      <c r="BC121" s="66"/>
      <c r="BD121" s="66"/>
      <c r="BE121" s="66"/>
      <c r="BF121" s="66"/>
      <c r="BG121" s="66"/>
    </row>
    <row r="122" spans="1:59" s="2" customFormat="1">
      <c r="B122" s="39"/>
      <c r="C122" s="40"/>
      <c r="D122" s="41"/>
      <c r="F122" s="5"/>
      <c r="K122" s="42"/>
      <c r="M122" s="66"/>
      <c r="N122" s="66"/>
      <c r="O122" s="66"/>
      <c r="P122" s="66"/>
      <c r="Q122" s="66"/>
      <c r="R122" s="66"/>
      <c r="S122" s="66"/>
      <c r="T122" s="66"/>
      <c r="U122" s="66"/>
      <c r="V122" s="66"/>
      <c r="W122" s="66"/>
      <c r="X122" s="66"/>
      <c r="Y122" s="66"/>
      <c r="Z122" s="66"/>
      <c r="AA122" s="66"/>
      <c r="AB122" s="66"/>
      <c r="AC122" s="66"/>
      <c r="AD122" s="66"/>
      <c r="AE122" s="66"/>
      <c r="AF122" s="66"/>
      <c r="AG122" s="66"/>
      <c r="AH122" s="66"/>
      <c r="AI122" s="66"/>
      <c r="AJ122" s="66"/>
      <c r="AK122" s="66"/>
      <c r="AL122" s="66"/>
      <c r="AM122" s="66"/>
      <c r="AN122" s="66"/>
      <c r="AO122" s="66"/>
      <c r="AP122" s="66"/>
      <c r="AQ122" s="66"/>
      <c r="AR122" s="66"/>
      <c r="AS122" s="66"/>
      <c r="AT122" s="66"/>
      <c r="AU122" s="66"/>
      <c r="AV122" s="66"/>
      <c r="AW122" s="66"/>
      <c r="AX122" s="66"/>
      <c r="AY122" s="66"/>
      <c r="AZ122" s="66"/>
      <c r="BA122" s="66"/>
      <c r="BB122" s="66"/>
      <c r="BC122" s="66"/>
      <c r="BD122" s="66"/>
      <c r="BE122" s="66"/>
      <c r="BF122" s="66"/>
      <c r="BG122" s="66"/>
    </row>
    <row r="123" spans="1:59" s="2" customFormat="1">
      <c r="B123" s="5" t="s">
        <v>330</v>
      </c>
      <c r="C123" s="21"/>
      <c r="D123" s="575">
        <f>D117</f>
        <v>0</v>
      </c>
      <c r="F123" s="5" t="s">
        <v>341</v>
      </c>
      <c r="J123" s="571">
        <f>D117*5%</f>
        <v>0</v>
      </c>
      <c r="K123" s="42"/>
      <c r="M123" s="66"/>
      <c r="N123" s="66"/>
      <c r="O123" s="66"/>
      <c r="P123" s="66"/>
      <c r="Q123" s="66"/>
      <c r="R123" s="66"/>
      <c r="S123" s="66"/>
      <c r="T123" s="66"/>
      <c r="U123" s="66"/>
      <c r="V123" s="66"/>
      <c r="W123" s="66"/>
      <c r="X123" s="66"/>
      <c r="Y123" s="66"/>
      <c r="Z123" s="66"/>
      <c r="AA123" s="66"/>
      <c r="AB123" s="66"/>
      <c r="AC123" s="66"/>
      <c r="AD123" s="66"/>
      <c r="AE123" s="66"/>
      <c r="AF123" s="66"/>
      <c r="AG123" s="66"/>
      <c r="AH123" s="66"/>
      <c r="AI123" s="66"/>
      <c r="AJ123" s="66"/>
      <c r="AK123" s="66"/>
      <c r="AL123" s="66"/>
      <c r="AM123" s="66"/>
      <c r="AN123" s="66"/>
      <c r="AO123" s="66"/>
      <c r="AP123" s="66"/>
      <c r="AQ123" s="66"/>
      <c r="AR123" s="66"/>
      <c r="AS123" s="66"/>
      <c r="AT123" s="66"/>
      <c r="AU123" s="66"/>
      <c r="AV123" s="66"/>
      <c r="AW123" s="66"/>
      <c r="AX123" s="66"/>
      <c r="AY123" s="66"/>
      <c r="AZ123" s="66"/>
      <c r="BA123" s="66"/>
      <c r="BB123" s="66"/>
      <c r="BC123" s="66"/>
      <c r="BD123" s="66"/>
      <c r="BE123" s="66"/>
      <c r="BF123" s="66"/>
      <c r="BG123" s="66"/>
    </row>
    <row r="124" spans="1:59" s="2" customFormat="1">
      <c r="B124" s="5"/>
      <c r="C124" s="21"/>
      <c r="D124" s="404"/>
      <c r="F124" s="5" t="s">
        <v>340</v>
      </c>
      <c r="J124" s="571">
        <v>500000</v>
      </c>
      <c r="K124" s="42"/>
      <c r="M124" s="66"/>
      <c r="N124" s="66"/>
      <c r="O124" s="66"/>
      <c r="P124" s="66"/>
      <c r="Q124" s="66"/>
      <c r="R124" s="66"/>
      <c r="S124" s="66"/>
      <c r="T124" s="66"/>
      <c r="U124" s="66"/>
      <c r="V124" s="66"/>
      <c r="W124" s="66"/>
      <c r="X124" s="66"/>
      <c r="Y124" s="66"/>
      <c r="Z124" s="66"/>
      <c r="AA124" s="66"/>
      <c r="AB124" s="66"/>
      <c r="AC124" s="66"/>
      <c r="AD124" s="66"/>
      <c r="AE124" s="66"/>
      <c r="AF124" s="66"/>
      <c r="AG124" s="66"/>
      <c r="AH124" s="66"/>
      <c r="AI124" s="66"/>
      <c r="AJ124" s="66"/>
      <c r="AK124" s="66"/>
      <c r="AL124" s="66"/>
      <c r="AM124" s="66"/>
      <c r="AN124" s="66"/>
      <c r="AO124" s="66"/>
      <c r="AP124" s="66"/>
      <c r="AQ124" s="66"/>
      <c r="AR124" s="66"/>
      <c r="AS124" s="66"/>
      <c r="AT124" s="66"/>
      <c r="AU124" s="66"/>
      <c r="AV124" s="66"/>
      <c r="AW124" s="66"/>
      <c r="AX124" s="66"/>
      <c r="AY124" s="66"/>
      <c r="AZ124" s="66"/>
      <c r="BA124" s="66"/>
      <c r="BB124" s="66"/>
      <c r="BC124" s="66"/>
      <c r="BD124" s="66"/>
      <c r="BE124" s="66"/>
      <c r="BF124" s="66"/>
      <c r="BG124" s="66"/>
    </row>
    <row r="125" spans="1:59" s="2" customFormat="1">
      <c r="B125" s="5" t="s">
        <v>381</v>
      </c>
      <c r="C125" s="21"/>
      <c r="D125" s="404">
        <f>D123*20%</f>
        <v>0</v>
      </c>
      <c r="F125" s="5"/>
      <c r="K125" s="42"/>
      <c r="M125" s="66"/>
      <c r="N125" s="66"/>
      <c r="O125" s="66"/>
      <c r="P125" s="66"/>
      <c r="Q125" s="66"/>
      <c r="R125" s="66"/>
      <c r="S125" s="66"/>
      <c r="T125" s="66"/>
      <c r="U125" s="66"/>
      <c r="V125" s="66"/>
      <c r="W125" s="66"/>
      <c r="X125" s="66"/>
      <c r="Y125" s="66"/>
      <c r="Z125" s="66"/>
      <c r="AA125" s="66"/>
      <c r="AB125" s="66"/>
      <c r="AC125" s="66"/>
      <c r="AD125" s="66"/>
      <c r="AE125" s="66"/>
      <c r="AF125" s="66"/>
      <c r="AG125" s="66"/>
      <c r="AH125" s="66"/>
      <c r="AI125" s="66"/>
      <c r="AJ125" s="66"/>
      <c r="AK125" s="66"/>
      <c r="AL125" s="66"/>
      <c r="AM125" s="66"/>
      <c r="AN125" s="66"/>
      <c r="AO125" s="66"/>
      <c r="AP125" s="66"/>
      <c r="AQ125" s="66"/>
      <c r="AR125" s="66"/>
      <c r="AS125" s="66"/>
      <c r="AT125" s="66"/>
      <c r="AU125" s="66"/>
      <c r="AV125" s="66"/>
      <c r="AW125" s="66"/>
      <c r="AX125" s="66"/>
      <c r="AY125" s="66"/>
      <c r="AZ125" s="66"/>
      <c r="BA125" s="66"/>
      <c r="BB125" s="66"/>
      <c r="BC125" s="66"/>
      <c r="BD125" s="66"/>
      <c r="BE125" s="66"/>
      <c r="BF125" s="66"/>
      <c r="BG125" s="66"/>
    </row>
    <row r="126" spans="1:59" s="2" customFormat="1">
      <c r="B126" s="5"/>
      <c r="C126" s="21"/>
      <c r="D126" s="404"/>
      <c r="F126" s="5" t="s">
        <v>342</v>
      </c>
      <c r="J126" s="574">
        <f>J106</f>
        <v>0</v>
      </c>
      <c r="K126" s="42"/>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c r="AJ126" s="66"/>
      <c r="AK126" s="66"/>
      <c r="AL126" s="66"/>
      <c r="AM126" s="66"/>
      <c r="AN126" s="66"/>
      <c r="AO126" s="66"/>
      <c r="AP126" s="66"/>
      <c r="AQ126" s="66"/>
      <c r="AR126" s="66"/>
      <c r="AS126" s="66"/>
      <c r="AT126" s="66"/>
      <c r="AU126" s="66"/>
      <c r="AV126" s="66"/>
      <c r="AW126" s="66"/>
      <c r="AX126" s="66"/>
      <c r="AY126" s="66"/>
      <c r="AZ126" s="66"/>
      <c r="BA126" s="66"/>
      <c r="BB126" s="66"/>
      <c r="BC126" s="66"/>
      <c r="BD126" s="66"/>
      <c r="BE126" s="66"/>
      <c r="BF126" s="66"/>
      <c r="BG126" s="66"/>
    </row>
    <row r="127" spans="1:59" s="2" customFormat="1">
      <c r="B127" s="5" t="s">
        <v>31</v>
      </c>
      <c r="C127" s="21"/>
      <c r="D127" s="575">
        <f>J22</f>
        <v>0</v>
      </c>
      <c r="F127" s="5"/>
      <c r="J127" s="572">
        <v>0</v>
      </c>
      <c r="K127" s="42"/>
      <c r="M127" s="66"/>
      <c r="N127" s="66"/>
      <c r="O127" s="66"/>
      <c r="P127" s="66"/>
      <c r="Q127" s="66"/>
      <c r="R127" s="66"/>
      <c r="S127" s="66"/>
      <c r="T127" s="66"/>
      <c r="U127" s="66"/>
      <c r="V127" s="66"/>
      <c r="W127" s="66"/>
      <c r="X127" s="66"/>
      <c r="Y127" s="66"/>
      <c r="Z127" s="66"/>
      <c r="AA127" s="66"/>
      <c r="AB127" s="66"/>
      <c r="AC127" s="66"/>
      <c r="AD127" s="66"/>
      <c r="AE127" s="66"/>
      <c r="AF127" s="66"/>
      <c r="AG127" s="66"/>
      <c r="AH127" s="66"/>
      <c r="AI127" s="66"/>
      <c r="AJ127" s="66"/>
      <c r="AK127" s="66"/>
      <c r="AL127" s="66"/>
      <c r="AM127" s="66"/>
      <c r="AN127" s="66"/>
      <c r="AO127" s="66"/>
      <c r="AP127" s="66"/>
      <c r="AQ127" s="66"/>
      <c r="AR127" s="66"/>
      <c r="AS127" s="66"/>
      <c r="AT127" s="66"/>
      <c r="AU127" s="66"/>
      <c r="AV127" s="66"/>
      <c r="AW127" s="66"/>
      <c r="AX127" s="66"/>
      <c r="AY127" s="66"/>
      <c r="AZ127" s="66"/>
      <c r="BA127" s="66"/>
      <c r="BB127" s="66"/>
      <c r="BC127" s="66"/>
      <c r="BD127" s="66"/>
      <c r="BE127" s="66"/>
      <c r="BF127" s="66"/>
      <c r="BG127" s="66"/>
    </row>
    <row r="128" spans="1:59" s="2" customFormat="1">
      <c r="B128" s="5"/>
      <c r="C128" s="21"/>
      <c r="D128" s="404"/>
      <c r="F128" s="5" t="s">
        <v>416</v>
      </c>
      <c r="J128" s="894" t="str">
        <f>IF(J126&gt;500000,"YES",IF(J126&gt;(J123),"YES","NO"))</f>
        <v>NO</v>
      </c>
      <c r="K128" s="42"/>
      <c r="M128" s="541"/>
      <c r="N128" s="66"/>
      <c r="O128" s="66"/>
      <c r="P128" s="66"/>
      <c r="Q128" s="66"/>
      <c r="R128" s="66"/>
      <c r="S128" s="66"/>
      <c r="T128" s="66"/>
      <c r="U128" s="66"/>
      <c r="V128" s="66"/>
      <c r="W128" s="66"/>
      <c r="X128" s="66"/>
      <c r="Y128" s="66"/>
      <c r="Z128" s="66"/>
      <c r="AA128" s="66"/>
      <c r="AB128" s="66"/>
      <c r="AC128" s="66"/>
      <c r="AD128" s="66"/>
      <c r="AE128" s="66"/>
      <c r="AF128" s="66"/>
      <c r="AG128" s="66"/>
      <c r="AH128" s="66"/>
      <c r="AI128" s="66"/>
      <c r="AJ128" s="66"/>
      <c r="AK128" s="66"/>
      <c r="AL128" s="66"/>
      <c r="AM128" s="66"/>
      <c r="AN128" s="66"/>
      <c r="AO128" s="66"/>
      <c r="AP128" s="66"/>
      <c r="AQ128" s="66"/>
      <c r="AR128" s="66"/>
      <c r="AS128" s="66"/>
      <c r="AT128" s="66"/>
      <c r="AU128" s="66"/>
      <c r="AV128" s="66"/>
      <c r="AW128" s="66"/>
      <c r="AX128" s="66"/>
      <c r="AY128" s="66"/>
      <c r="AZ128" s="66"/>
      <c r="BA128" s="66"/>
      <c r="BB128" s="66"/>
      <c r="BC128" s="66"/>
      <c r="BD128" s="66"/>
      <c r="BE128" s="66"/>
      <c r="BF128" s="66"/>
      <c r="BG128" s="66"/>
    </row>
    <row r="129" spans="2:59" s="2" customFormat="1">
      <c r="B129" s="5" t="s">
        <v>30</v>
      </c>
      <c r="C129" s="21"/>
      <c r="D129" s="575">
        <f>J117</f>
        <v>0</v>
      </c>
      <c r="F129" s="5"/>
      <c r="K129" s="42"/>
      <c r="M129" s="66"/>
      <c r="N129" s="66"/>
      <c r="O129" s="66"/>
      <c r="P129" s="66"/>
      <c r="Q129" s="66"/>
      <c r="R129" s="66"/>
      <c r="S129" s="66"/>
      <c r="T129" s="66"/>
      <c r="U129" s="66"/>
      <c r="V129" s="66"/>
      <c r="W129" s="66"/>
      <c r="X129" s="66"/>
      <c r="Y129" s="66"/>
      <c r="Z129" s="66"/>
      <c r="AA129" s="66"/>
      <c r="AB129" s="66"/>
      <c r="AC129" s="66"/>
      <c r="AD129" s="66"/>
      <c r="AE129" s="66"/>
      <c r="AF129" s="66"/>
      <c r="AG129" s="66"/>
      <c r="AH129" s="66"/>
      <c r="AI129" s="66"/>
      <c r="AJ129" s="66"/>
      <c r="AK129" s="66"/>
      <c r="AL129" s="66"/>
      <c r="AM129" s="66"/>
      <c r="AN129" s="66"/>
      <c r="AO129" s="66"/>
      <c r="AP129" s="66"/>
      <c r="AQ129" s="66"/>
      <c r="AR129" s="66"/>
      <c r="AS129" s="66"/>
      <c r="AT129" s="66"/>
      <c r="AU129" s="66"/>
      <c r="AV129" s="66"/>
      <c r="AW129" s="66"/>
      <c r="AX129" s="66"/>
      <c r="AY129" s="66"/>
      <c r="AZ129" s="66"/>
      <c r="BA129" s="66"/>
      <c r="BB129" s="66"/>
      <c r="BC129" s="66"/>
      <c r="BD129" s="66"/>
      <c r="BE129" s="66"/>
      <c r="BF129" s="66"/>
      <c r="BG129" s="66"/>
    </row>
    <row r="130" spans="2:59" s="2" customFormat="1">
      <c r="B130" s="390" t="s">
        <v>203</v>
      </c>
      <c r="C130" s="21"/>
      <c r="D130" s="405">
        <f>IF(D127&gt;D125,D125-D127,0)</f>
        <v>0</v>
      </c>
      <c r="F130" s="1483" t="s">
        <v>417</v>
      </c>
      <c r="G130" s="1484"/>
      <c r="H130" s="1484"/>
      <c r="I130" s="1484"/>
      <c r="J130" s="1484"/>
      <c r="K130" s="42"/>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c r="AY130" s="66"/>
      <c r="AZ130" s="66"/>
      <c r="BA130" s="66"/>
      <c r="BB130" s="66"/>
      <c r="BC130" s="66"/>
      <c r="BD130" s="66"/>
      <c r="BE130" s="66"/>
      <c r="BF130" s="66"/>
      <c r="BG130" s="66"/>
    </row>
    <row r="131" spans="2:59" s="2" customFormat="1">
      <c r="B131" s="5"/>
      <c r="C131" s="21"/>
      <c r="D131" s="404"/>
      <c r="F131" s="1485"/>
      <c r="G131" s="1486"/>
      <c r="H131" s="1486"/>
      <c r="I131" s="1486"/>
      <c r="J131" s="1486"/>
      <c r="K131" s="240"/>
      <c r="M131" s="66"/>
      <c r="N131" s="66"/>
      <c r="O131" s="66"/>
      <c r="P131" s="66"/>
      <c r="Q131" s="66"/>
      <c r="R131" s="66"/>
      <c r="S131" s="66"/>
      <c r="T131" s="66"/>
      <c r="U131" s="66"/>
      <c r="V131" s="66"/>
      <c r="W131" s="66"/>
      <c r="X131" s="66"/>
      <c r="Y131" s="66"/>
      <c r="Z131" s="66"/>
      <c r="AA131" s="66"/>
      <c r="AB131" s="66"/>
      <c r="AC131" s="66"/>
      <c r="AD131" s="66"/>
      <c r="AE131" s="66"/>
      <c r="AF131" s="66"/>
      <c r="AG131" s="66"/>
      <c r="AH131" s="66"/>
      <c r="AI131" s="66"/>
      <c r="AJ131" s="66"/>
      <c r="AK131" s="66"/>
      <c r="AL131" s="66"/>
      <c r="AM131" s="66"/>
      <c r="AN131" s="66"/>
      <c r="AO131" s="66"/>
      <c r="AP131" s="66"/>
      <c r="AQ131" s="66"/>
      <c r="AR131" s="66"/>
      <c r="AS131" s="66"/>
      <c r="AT131" s="66"/>
      <c r="AU131" s="66"/>
      <c r="AV131" s="66"/>
      <c r="AW131" s="66"/>
      <c r="AX131" s="66"/>
      <c r="AY131" s="66"/>
      <c r="AZ131" s="66"/>
      <c r="BA131" s="66"/>
      <c r="BB131" s="66"/>
      <c r="BC131" s="66"/>
      <c r="BD131" s="66"/>
      <c r="BE131" s="66"/>
      <c r="BF131" s="66"/>
      <c r="BG131" s="66"/>
    </row>
    <row r="132" spans="2:59" s="2" customFormat="1">
      <c r="B132" s="391" t="s">
        <v>29</v>
      </c>
      <c r="C132" s="21"/>
      <c r="D132" s="406">
        <f>D130+D129</f>
        <v>0</v>
      </c>
      <c r="F132" s="21" t="s">
        <v>194</v>
      </c>
      <c r="H132" s="21" t="s">
        <v>194</v>
      </c>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c r="AQ132" s="66"/>
      <c r="AR132" s="66"/>
      <c r="AS132" s="66"/>
      <c r="AT132" s="66"/>
      <c r="AU132" s="66"/>
      <c r="AV132" s="66"/>
      <c r="AW132" s="66"/>
      <c r="AX132" s="66"/>
      <c r="AY132" s="66"/>
      <c r="AZ132" s="66"/>
      <c r="BA132" s="66"/>
      <c r="BB132" s="66"/>
      <c r="BC132" s="66"/>
      <c r="BD132" s="66"/>
      <c r="BE132" s="66"/>
      <c r="BF132" s="66"/>
      <c r="BG132" s="66"/>
    </row>
    <row r="133" spans="2:59" s="2" customFormat="1">
      <c r="B133" s="391" t="s">
        <v>298</v>
      </c>
      <c r="C133" s="21"/>
      <c r="D133" s="407">
        <f>D132*40%</f>
        <v>0</v>
      </c>
      <c r="M133" s="66"/>
      <c r="N133" s="66"/>
      <c r="O133" s="66"/>
      <c r="P133" s="66"/>
      <c r="Q133" s="66"/>
      <c r="R133" s="66"/>
      <c r="S133" s="66"/>
      <c r="T133" s="66"/>
      <c r="U133" s="66"/>
      <c r="V133" s="66"/>
      <c r="W133" s="66"/>
      <c r="X133" s="66"/>
      <c r="Y133" s="66"/>
      <c r="Z133" s="66"/>
      <c r="AA133" s="66"/>
      <c r="AB133" s="66"/>
      <c r="AC133" s="66"/>
      <c r="AD133" s="66"/>
      <c r="AE133" s="66"/>
      <c r="AF133" s="66"/>
      <c r="AG133" s="66"/>
      <c r="AH133" s="66"/>
      <c r="AI133" s="66"/>
      <c r="AJ133" s="66"/>
      <c r="AK133" s="66"/>
      <c r="AL133" s="66"/>
      <c r="AM133" s="66"/>
      <c r="AN133" s="66"/>
      <c r="AO133" s="66"/>
      <c r="AP133" s="66"/>
      <c r="AQ133" s="66"/>
      <c r="AR133" s="66"/>
      <c r="AS133" s="66"/>
      <c r="AT133" s="66"/>
      <c r="AU133" s="66"/>
      <c r="AV133" s="66"/>
      <c r="AW133" s="66"/>
      <c r="AX133" s="66"/>
      <c r="AY133" s="66"/>
      <c r="AZ133" s="66"/>
      <c r="BA133" s="66"/>
      <c r="BB133" s="66"/>
      <c r="BC133" s="66"/>
      <c r="BD133" s="66"/>
      <c r="BE133" s="66"/>
      <c r="BF133" s="66"/>
      <c r="BG133" s="66"/>
    </row>
    <row r="134" spans="2:59" s="2" customFormat="1">
      <c r="B134" s="392" t="s">
        <v>382</v>
      </c>
      <c r="C134" s="43"/>
      <c r="D134" s="408" t="e">
        <f>D133/D123</f>
        <v>#DIV/0!</v>
      </c>
      <c r="M134" s="66"/>
      <c r="N134" s="66"/>
      <c r="O134" s="66"/>
      <c r="P134" s="66"/>
      <c r="Q134" s="66"/>
      <c r="R134" s="66"/>
      <c r="S134" s="66"/>
      <c r="T134" s="66"/>
      <c r="U134" s="66"/>
      <c r="V134" s="66"/>
      <c r="W134" s="66"/>
      <c r="X134" s="66"/>
      <c r="Y134" s="66"/>
      <c r="Z134" s="66"/>
      <c r="AA134" s="66"/>
      <c r="AB134" s="66"/>
      <c r="AC134" s="66"/>
      <c r="AD134" s="66"/>
      <c r="AE134" s="66"/>
      <c r="AF134" s="66"/>
      <c r="AG134" s="66"/>
      <c r="AH134" s="66"/>
      <c r="AI134" s="66"/>
      <c r="AJ134" s="66"/>
      <c r="AK134" s="66"/>
      <c r="AL134" s="66"/>
      <c r="AM134" s="66"/>
      <c r="AN134" s="66"/>
      <c r="AO134" s="66"/>
      <c r="AP134" s="66"/>
      <c r="AQ134" s="66"/>
      <c r="AR134" s="66"/>
      <c r="AS134" s="66"/>
      <c r="AT134" s="66"/>
      <c r="AU134" s="66"/>
      <c r="AV134" s="66"/>
      <c r="AW134" s="66"/>
      <c r="AX134" s="66"/>
      <c r="AY134" s="66"/>
      <c r="AZ134" s="66"/>
      <c r="BA134" s="66"/>
      <c r="BB134" s="66"/>
      <c r="BC134" s="66"/>
      <c r="BD134" s="66"/>
      <c r="BE134" s="66"/>
      <c r="BF134" s="66"/>
      <c r="BG134" s="66"/>
    </row>
    <row r="135" spans="2:59" s="2" customFormat="1">
      <c r="C135" s="21"/>
      <c r="M135" s="66"/>
      <c r="N135" s="66"/>
      <c r="O135" s="66"/>
      <c r="P135" s="66"/>
      <c r="Q135" s="66"/>
      <c r="R135" s="66"/>
      <c r="S135" s="66"/>
      <c r="T135" s="66"/>
      <c r="U135" s="66"/>
      <c r="V135" s="66"/>
      <c r="W135" s="66"/>
      <c r="X135" s="66"/>
      <c r="Y135" s="66"/>
      <c r="Z135" s="66"/>
      <c r="AA135" s="66"/>
      <c r="AB135" s="66"/>
      <c r="AC135" s="66"/>
      <c r="AD135" s="66"/>
      <c r="AE135" s="66"/>
      <c r="AF135" s="66"/>
      <c r="AG135" s="66"/>
      <c r="AH135" s="66"/>
      <c r="AI135" s="66"/>
      <c r="AJ135" s="66"/>
      <c r="AK135" s="66"/>
      <c r="AL135" s="66"/>
      <c r="AM135" s="66"/>
      <c r="AN135" s="66"/>
      <c r="AO135" s="66"/>
      <c r="AP135" s="66"/>
      <c r="AQ135" s="66"/>
      <c r="AR135" s="66"/>
      <c r="AS135" s="66"/>
      <c r="AT135" s="66"/>
      <c r="AU135" s="66"/>
      <c r="AV135" s="66"/>
      <c r="AW135" s="66"/>
      <c r="AX135" s="66"/>
      <c r="AY135" s="66"/>
      <c r="AZ135" s="66"/>
      <c r="BA135" s="66"/>
      <c r="BB135" s="66"/>
      <c r="BC135" s="66"/>
      <c r="BD135" s="66"/>
      <c r="BE135" s="66"/>
      <c r="BF135" s="66"/>
      <c r="BG135" s="66"/>
    </row>
    <row r="136" spans="2:59" s="2" customFormat="1">
      <c r="B136" s="241" t="s">
        <v>136</v>
      </c>
      <c r="C136" s="242"/>
      <c r="D136" s="243"/>
      <c r="L136" s="66"/>
      <c r="M136" s="66"/>
      <c r="N136" s="66"/>
      <c r="O136" s="66"/>
      <c r="P136" s="66"/>
      <c r="Q136" s="66"/>
      <c r="R136" s="66"/>
      <c r="S136" s="66"/>
      <c r="T136" s="66"/>
      <c r="U136" s="66"/>
      <c r="V136" s="66"/>
      <c r="W136" s="66"/>
      <c r="X136" s="66"/>
      <c r="Y136" s="66"/>
      <c r="Z136" s="66"/>
      <c r="AA136" s="66"/>
      <c r="AB136" s="66"/>
      <c r="AC136" s="66"/>
      <c r="AD136" s="66"/>
      <c r="AE136" s="66"/>
      <c r="AF136" s="66"/>
      <c r="AG136" s="66"/>
      <c r="AH136" s="66"/>
      <c r="AI136" s="66"/>
      <c r="AJ136" s="66"/>
      <c r="AK136" s="66"/>
      <c r="AL136" s="66"/>
      <c r="AM136" s="66"/>
      <c r="AN136" s="66"/>
      <c r="AO136" s="66"/>
      <c r="AP136" s="66"/>
      <c r="AQ136" s="66"/>
      <c r="AR136" s="66"/>
      <c r="AS136" s="66"/>
      <c r="AT136" s="66"/>
      <c r="AU136" s="66"/>
      <c r="AV136" s="66"/>
      <c r="AW136" s="66"/>
      <c r="AX136" s="66"/>
      <c r="AY136" s="66"/>
      <c r="AZ136" s="66"/>
    </row>
    <row r="137" spans="2:59" s="2" customFormat="1" ht="12" customHeight="1">
      <c r="B137" s="619" t="s">
        <v>360</v>
      </c>
      <c r="C137" s="620"/>
      <c r="D137" s="621"/>
      <c r="L137" s="66"/>
      <c r="M137" s="66"/>
      <c r="N137" s="66"/>
      <c r="O137" s="66"/>
      <c r="P137" s="66"/>
      <c r="Q137" s="66"/>
      <c r="R137" s="66"/>
      <c r="S137" s="66"/>
      <c r="T137" s="66"/>
      <c r="U137" s="66"/>
      <c r="V137" s="66"/>
      <c r="W137" s="66"/>
      <c r="X137" s="66"/>
      <c r="Y137" s="66"/>
      <c r="Z137" s="66"/>
      <c r="AA137" s="66"/>
      <c r="AB137" s="66"/>
      <c r="AC137" s="66"/>
      <c r="AD137" s="66"/>
      <c r="AE137" s="66"/>
      <c r="AF137" s="66"/>
      <c r="AG137" s="66"/>
      <c r="AH137" s="66"/>
      <c r="AI137" s="66"/>
      <c r="AJ137" s="66"/>
      <c r="AK137" s="66"/>
      <c r="AL137" s="66"/>
      <c r="AM137" s="66"/>
      <c r="AN137" s="66"/>
      <c r="AO137" s="66"/>
      <c r="AP137" s="66"/>
      <c r="AQ137" s="66"/>
      <c r="AR137" s="66"/>
      <c r="AS137" s="66"/>
      <c r="AT137" s="66"/>
      <c r="AU137" s="66"/>
      <c r="AV137" s="66"/>
      <c r="AW137" s="66"/>
      <c r="AX137" s="66"/>
      <c r="AY137" s="66"/>
      <c r="AZ137" s="66"/>
    </row>
    <row r="138" spans="2:59" s="2" customFormat="1" ht="12" customHeight="1">
      <c r="B138" s="5"/>
      <c r="C138" s="21"/>
      <c r="D138" s="42"/>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66"/>
      <c r="AJ138" s="66"/>
      <c r="AK138" s="66"/>
      <c r="AL138" s="66"/>
      <c r="AM138" s="66"/>
      <c r="AN138" s="66"/>
      <c r="AO138" s="66"/>
      <c r="AP138" s="66"/>
      <c r="AQ138" s="66"/>
      <c r="AR138" s="66"/>
      <c r="AS138" s="66"/>
      <c r="AT138" s="66"/>
      <c r="AU138" s="66"/>
      <c r="AV138" s="66"/>
      <c r="AW138" s="66"/>
      <c r="AX138" s="66"/>
      <c r="AY138" s="66"/>
      <c r="AZ138" s="66"/>
    </row>
    <row r="139" spans="2:59" s="2" customFormat="1" ht="12" customHeight="1">
      <c r="B139" s="5" t="s">
        <v>137</v>
      </c>
      <c r="C139" s="21"/>
      <c r="D139" s="379">
        <f>D132</f>
        <v>0</v>
      </c>
      <c r="L139" s="66"/>
      <c r="M139" s="66"/>
      <c r="N139" s="66"/>
      <c r="O139" s="66"/>
      <c r="P139" s="66"/>
      <c r="Q139" s="66"/>
      <c r="R139" s="66"/>
      <c r="S139" s="66"/>
      <c r="T139" s="66"/>
      <c r="U139" s="66"/>
      <c r="V139" s="66"/>
      <c r="W139" s="66"/>
      <c r="X139" s="66"/>
      <c r="Y139" s="66"/>
      <c r="Z139" s="66"/>
      <c r="AA139" s="66"/>
      <c r="AB139" s="66"/>
      <c r="AC139" s="66"/>
      <c r="AD139" s="66"/>
      <c r="AE139" s="66"/>
      <c r="AF139" s="66"/>
      <c r="AG139" s="66"/>
      <c r="AH139" s="66"/>
      <c r="AI139" s="66"/>
      <c r="AJ139" s="66"/>
      <c r="AK139" s="66"/>
      <c r="AL139" s="66"/>
      <c r="AM139" s="66"/>
      <c r="AN139" s="66"/>
      <c r="AO139" s="66"/>
      <c r="AP139" s="66"/>
      <c r="AQ139" s="66"/>
      <c r="AR139" s="66"/>
      <c r="AS139" s="66"/>
      <c r="AT139" s="66"/>
      <c r="AU139" s="66"/>
      <c r="AV139" s="66"/>
      <c r="AW139" s="66"/>
      <c r="AX139" s="66"/>
      <c r="AY139" s="66"/>
      <c r="AZ139" s="66"/>
    </row>
    <row r="140" spans="2:59" s="2" customFormat="1" ht="12" customHeight="1">
      <c r="B140" s="5"/>
      <c r="C140" s="21"/>
      <c r="D140" s="379"/>
      <c r="F140" s="21"/>
      <c r="L140" s="66"/>
      <c r="M140" s="66"/>
      <c r="N140" s="66"/>
      <c r="O140" s="66"/>
      <c r="P140" s="66"/>
      <c r="Q140" s="66"/>
      <c r="R140" s="66"/>
      <c r="S140" s="66"/>
      <c r="T140" s="66"/>
      <c r="U140" s="66"/>
      <c r="V140" s="66"/>
      <c r="W140" s="66"/>
      <c r="X140" s="66"/>
      <c r="Y140" s="66"/>
      <c r="Z140" s="66"/>
      <c r="AA140" s="66"/>
      <c r="AB140" s="66"/>
      <c r="AC140" s="66"/>
      <c r="AD140" s="66"/>
      <c r="AE140" s="66"/>
      <c r="AF140" s="66"/>
      <c r="AG140" s="66"/>
      <c r="AH140" s="66"/>
      <c r="AI140" s="66"/>
      <c r="AJ140" s="66"/>
      <c r="AK140" s="66"/>
      <c r="AL140" s="66"/>
      <c r="AM140" s="66"/>
      <c r="AN140" s="66"/>
      <c r="AO140" s="66"/>
      <c r="AP140" s="66"/>
      <c r="AQ140" s="66"/>
      <c r="AR140" s="66"/>
      <c r="AS140" s="66"/>
      <c r="AT140" s="66"/>
      <c r="AU140" s="66"/>
      <c r="AV140" s="66"/>
      <c r="AW140" s="66"/>
      <c r="AX140" s="66"/>
      <c r="AY140" s="66"/>
      <c r="AZ140" s="66"/>
    </row>
    <row r="141" spans="2:59" s="2" customFormat="1" ht="12" customHeight="1">
      <c r="B141" s="1478" t="s">
        <v>256</v>
      </c>
      <c r="C141" s="1479"/>
      <c r="D141" s="439">
        <v>0</v>
      </c>
      <c r="E141" s="66"/>
      <c r="F141" s="900"/>
      <c r="G141" s="901"/>
      <c r="H141" s="901"/>
      <c r="I141" s="901"/>
      <c r="J141" s="901"/>
      <c r="L141" s="66"/>
      <c r="M141" s="66"/>
      <c r="N141" s="66"/>
      <c r="O141" s="66"/>
      <c r="P141" s="66"/>
      <c r="Q141" s="66"/>
      <c r="R141" s="66"/>
      <c r="S141" s="66"/>
      <c r="T141" s="66"/>
      <c r="U141" s="66"/>
      <c r="V141" s="66"/>
      <c r="W141" s="66"/>
      <c r="X141" s="66"/>
      <c r="Y141" s="66"/>
      <c r="Z141" s="66"/>
      <c r="AA141" s="66"/>
      <c r="AB141" s="66"/>
      <c r="AC141" s="66"/>
      <c r="AD141" s="66"/>
      <c r="AE141" s="66"/>
      <c r="AF141" s="66"/>
      <c r="AG141" s="66"/>
      <c r="AH141" s="66"/>
      <c r="AI141" s="66"/>
      <c r="AJ141" s="66"/>
      <c r="AK141" s="66"/>
      <c r="AL141" s="66"/>
      <c r="AM141" s="66"/>
      <c r="AN141" s="66"/>
      <c r="AO141" s="66"/>
      <c r="AP141" s="66"/>
      <c r="AQ141" s="66"/>
      <c r="AR141" s="66"/>
      <c r="AS141" s="66"/>
      <c r="AT141" s="66"/>
      <c r="AU141" s="66"/>
      <c r="AV141" s="66"/>
      <c r="AW141" s="66"/>
      <c r="AX141" s="66"/>
      <c r="AY141" s="66"/>
      <c r="AZ141" s="66"/>
    </row>
    <row r="142" spans="2:59" s="2" customFormat="1" ht="12.75">
      <c r="B142" s="1480"/>
      <c r="C142" s="1479"/>
      <c r="D142" s="439"/>
      <c r="E142" s="66"/>
      <c r="F142" s="901"/>
      <c r="G142" s="901"/>
      <c r="H142" s="901"/>
      <c r="I142" s="901"/>
      <c r="J142" s="901"/>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66"/>
      <c r="AJ142" s="66"/>
      <c r="AK142" s="66"/>
      <c r="AL142" s="66"/>
      <c r="AM142" s="66"/>
      <c r="AN142" s="66"/>
      <c r="AO142" s="66"/>
      <c r="AP142" s="66"/>
      <c r="AQ142" s="66"/>
      <c r="AR142" s="66"/>
      <c r="AS142" s="66"/>
      <c r="AT142" s="66"/>
      <c r="AU142" s="66"/>
      <c r="AV142" s="66"/>
      <c r="AW142" s="66"/>
      <c r="AX142" s="66"/>
      <c r="AY142" s="66"/>
      <c r="AZ142" s="66"/>
    </row>
    <row r="143" spans="2:59" s="2" customFormat="1" ht="12" customHeight="1">
      <c r="B143" s="5"/>
      <c r="C143" s="21"/>
      <c r="D143" s="440"/>
      <c r="L143" s="66"/>
      <c r="M143" s="66"/>
      <c r="N143" s="66"/>
      <c r="O143" s="66"/>
      <c r="P143" s="66"/>
      <c r="Q143" s="66"/>
      <c r="R143" s="66"/>
      <c r="S143" s="66"/>
      <c r="T143" s="66"/>
      <c r="U143" s="66"/>
      <c r="V143" s="66"/>
      <c r="W143" s="66"/>
      <c r="X143" s="66"/>
      <c r="Y143" s="66"/>
      <c r="Z143" s="66"/>
      <c r="AA143" s="66"/>
      <c r="AB143" s="66"/>
      <c r="AC143" s="66"/>
      <c r="AD143" s="66"/>
      <c r="AE143" s="66"/>
      <c r="AF143" s="66"/>
      <c r="AG143" s="66"/>
      <c r="AH143" s="66"/>
      <c r="AI143" s="66"/>
      <c r="AJ143" s="66"/>
      <c r="AK143" s="66"/>
      <c r="AL143" s="66"/>
      <c r="AM143" s="66"/>
      <c r="AN143" s="66"/>
      <c r="AO143" s="66"/>
      <c r="AP143" s="66"/>
      <c r="AQ143" s="66"/>
      <c r="AR143" s="66"/>
      <c r="AS143" s="66"/>
      <c r="AT143" s="66"/>
      <c r="AU143" s="66"/>
      <c r="AV143" s="66"/>
      <c r="AW143" s="66"/>
      <c r="AX143" s="66"/>
      <c r="AY143" s="66"/>
      <c r="AZ143" s="66"/>
    </row>
    <row r="144" spans="2:59" s="2" customFormat="1" ht="12" customHeight="1">
      <c r="B144" s="5" t="s">
        <v>140</v>
      </c>
      <c r="C144" s="21"/>
      <c r="D144" s="441">
        <v>0</v>
      </c>
      <c r="F144" s="21"/>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c r="AI144" s="66"/>
      <c r="AJ144" s="66"/>
      <c r="AK144" s="66"/>
      <c r="AL144" s="66"/>
      <c r="AM144" s="66"/>
      <c r="AN144" s="66"/>
      <c r="AO144" s="66"/>
      <c r="AP144" s="66"/>
      <c r="AQ144" s="66"/>
      <c r="AR144" s="66"/>
      <c r="AS144" s="66"/>
      <c r="AT144" s="66"/>
      <c r="AU144" s="66"/>
      <c r="AV144" s="66"/>
      <c r="AW144" s="66"/>
      <c r="AX144" s="66"/>
      <c r="AY144" s="66"/>
      <c r="AZ144" s="66"/>
    </row>
    <row r="145" spans="2:59" s="2" customFormat="1" ht="12" customHeight="1">
      <c r="B145" s="390" t="s">
        <v>64</v>
      </c>
      <c r="C145" s="21"/>
      <c r="D145" s="440"/>
      <c r="F145" s="21"/>
      <c r="L145" s="66"/>
      <c r="M145" s="66"/>
      <c r="N145" s="66"/>
      <c r="O145" s="66"/>
      <c r="P145" s="66"/>
      <c r="Q145" s="66"/>
      <c r="R145" s="66"/>
      <c r="S145" s="66"/>
      <c r="T145" s="66"/>
      <c r="U145" s="66"/>
      <c r="V145" s="66"/>
      <c r="W145" s="66"/>
      <c r="X145" s="66"/>
      <c r="Y145" s="66"/>
      <c r="Z145" s="66"/>
      <c r="AA145" s="66"/>
      <c r="AB145" s="66"/>
      <c r="AC145" s="66"/>
      <c r="AD145" s="66"/>
      <c r="AE145" s="66"/>
      <c r="AF145" s="66"/>
      <c r="AG145" s="66"/>
      <c r="AH145" s="66"/>
      <c r="AI145" s="66"/>
      <c r="AJ145" s="66"/>
      <c r="AK145" s="66"/>
      <c r="AL145" s="66"/>
      <c r="AM145" s="66"/>
      <c r="AN145" s="66"/>
      <c r="AO145" s="66"/>
      <c r="AP145" s="66"/>
      <c r="AQ145" s="66"/>
      <c r="AR145" s="66"/>
      <c r="AS145" s="66"/>
      <c r="AT145" s="66"/>
      <c r="AU145" s="66"/>
      <c r="AV145" s="66"/>
      <c r="AW145" s="66"/>
      <c r="AX145" s="66"/>
      <c r="AY145" s="66"/>
      <c r="AZ145" s="66"/>
    </row>
    <row r="146" spans="2:59" s="2" customFormat="1">
      <c r="B146" s="5"/>
      <c r="C146" s="21"/>
      <c r="D146" s="440"/>
      <c r="F146" s="21"/>
      <c r="L146" s="66"/>
      <c r="M146" s="66"/>
      <c r="N146" s="66"/>
      <c r="O146" s="66"/>
      <c r="P146" s="66"/>
      <c r="Q146" s="66"/>
      <c r="R146" s="66"/>
      <c r="S146" s="66"/>
      <c r="T146" s="66"/>
      <c r="U146" s="66"/>
      <c r="V146" s="66"/>
      <c r="W146" s="66"/>
      <c r="X146" s="66"/>
      <c r="Y146" s="66"/>
      <c r="Z146" s="66"/>
      <c r="AA146" s="66"/>
      <c r="AB146" s="66"/>
      <c r="AC146" s="66"/>
      <c r="AD146" s="66"/>
      <c r="AE146" s="66"/>
      <c r="AF146" s="66"/>
      <c r="AG146" s="66"/>
      <c r="AH146" s="66"/>
      <c r="AI146" s="66"/>
      <c r="AJ146" s="66"/>
      <c r="AK146" s="66"/>
      <c r="AL146" s="66"/>
      <c r="AM146" s="66"/>
      <c r="AN146" s="66"/>
      <c r="AO146" s="66"/>
      <c r="AP146" s="66"/>
      <c r="AQ146" s="66"/>
      <c r="AR146" s="66"/>
      <c r="AS146" s="66"/>
      <c r="AT146" s="66"/>
      <c r="AU146" s="66"/>
      <c r="AV146" s="66"/>
      <c r="AW146" s="66"/>
      <c r="AX146" s="66"/>
      <c r="AY146" s="66"/>
      <c r="AZ146" s="66"/>
    </row>
    <row r="147" spans="2:59" s="2" customFormat="1">
      <c r="B147" s="5" t="s">
        <v>141</v>
      </c>
      <c r="C147" s="21"/>
      <c r="D147" s="442">
        <v>0</v>
      </c>
      <c r="F147" s="21"/>
      <c r="L147" s="66"/>
      <c r="M147" s="66"/>
      <c r="N147" s="66"/>
      <c r="O147" s="66"/>
      <c r="P147" s="66"/>
      <c r="Q147" s="66"/>
      <c r="R147" s="66"/>
      <c r="S147" s="66"/>
      <c r="T147" s="66"/>
      <c r="U147" s="66"/>
      <c r="V147" s="66"/>
      <c r="W147" s="66"/>
      <c r="X147" s="66"/>
      <c r="Y147" s="66"/>
      <c r="Z147" s="66"/>
      <c r="AA147" s="66"/>
      <c r="AB147" s="66"/>
      <c r="AC147" s="66"/>
      <c r="AD147" s="66"/>
      <c r="AE147" s="66"/>
      <c r="AF147" s="66"/>
      <c r="AG147" s="66"/>
      <c r="AH147" s="66"/>
      <c r="AI147" s="66"/>
      <c r="AJ147" s="66"/>
      <c r="AK147" s="66"/>
      <c r="AL147" s="66"/>
      <c r="AM147" s="66"/>
      <c r="AN147" s="66"/>
      <c r="AO147" s="66"/>
      <c r="AP147" s="66"/>
      <c r="AQ147" s="66"/>
      <c r="AR147" s="66"/>
      <c r="AS147" s="66"/>
      <c r="AT147" s="66"/>
      <c r="AU147" s="66"/>
      <c r="AV147" s="66"/>
      <c r="AW147" s="66"/>
      <c r="AX147" s="66"/>
      <c r="AY147" s="66"/>
      <c r="AZ147" s="66"/>
    </row>
    <row r="148" spans="2:59" s="2" customFormat="1">
      <c r="B148" s="390" t="s">
        <v>64</v>
      </c>
      <c r="C148" s="21"/>
      <c r="D148" s="440"/>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66"/>
      <c r="AJ148" s="66"/>
      <c r="AK148" s="66"/>
      <c r="AL148" s="66"/>
      <c r="AM148" s="66"/>
      <c r="AN148" s="66"/>
      <c r="AO148" s="66"/>
      <c r="AP148" s="66"/>
      <c r="AQ148" s="66"/>
      <c r="AR148" s="66"/>
      <c r="AS148" s="66"/>
      <c r="AT148" s="66"/>
      <c r="AU148" s="66"/>
      <c r="AV148" s="66"/>
      <c r="AW148" s="66"/>
      <c r="AX148" s="66"/>
      <c r="AY148" s="66"/>
      <c r="AZ148" s="66"/>
    </row>
    <row r="149" spans="2:59" s="2" customFormat="1">
      <c r="B149" s="5"/>
      <c r="C149" s="21"/>
      <c r="D149" s="440"/>
      <c r="L149" s="66"/>
      <c r="M149" s="66"/>
      <c r="N149" s="66"/>
      <c r="O149" s="66"/>
      <c r="P149" s="66"/>
      <c r="Q149" s="66"/>
      <c r="R149" s="66"/>
      <c r="S149" s="66"/>
      <c r="T149" s="66"/>
      <c r="U149" s="66"/>
      <c r="V149" s="66"/>
      <c r="W149" s="66"/>
      <c r="X149" s="66"/>
      <c r="Y149" s="66"/>
      <c r="Z149" s="66"/>
      <c r="AA149" s="66"/>
      <c r="AB149" s="66"/>
      <c r="AC149" s="66"/>
      <c r="AD149" s="66"/>
      <c r="AE149" s="66"/>
      <c r="AF149" s="66"/>
      <c r="AG149" s="66"/>
      <c r="AH149" s="66"/>
      <c r="AI149" s="66"/>
      <c r="AJ149" s="66"/>
      <c r="AK149" s="66"/>
      <c r="AL149" s="66"/>
      <c r="AM149" s="66"/>
      <c r="AN149" s="66"/>
      <c r="AO149" s="66"/>
      <c r="AP149" s="66"/>
      <c r="AQ149" s="66"/>
      <c r="AR149" s="66"/>
      <c r="AS149" s="66"/>
      <c r="AT149" s="66"/>
      <c r="AU149" s="66"/>
      <c r="AV149" s="66"/>
      <c r="AW149" s="66"/>
      <c r="AX149" s="66"/>
      <c r="AY149" s="66"/>
      <c r="AZ149" s="66"/>
    </row>
    <row r="150" spans="2:59" s="2" customFormat="1">
      <c r="B150" s="5" t="s">
        <v>138</v>
      </c>
      <c r="C150" s="21"/>
      <c r="D150" s="379">
        <f>SUM(D139:E148)</f>
        <v>0</v>
      </c>
      <c r="L150" s="66"/>
      <c r="M150" s="66"/>
      <c r="N150" s="66"/>
      <c r="O150" s="66"/>
      <c r="P150" s="66"/>
      <c r="Q150" s="66"/>
      <c r="R150" s="66"/>
      <c r="S150" s="66"/>
      <c r="T150" s="66"/>
      <c r="U150" s="66"/>
      <c r="V150" s="66"/>
      <c r="W150" s="66"/>
      <c r="X150" s="66"/>
      <c r="Y150" s="66"/>
      <c r="Z150" s="66"/>
      <c r="AA150" s="66"/>
      <c r="AB150" s="66"/>
      <c r="AC150" s="66"/>
      <c r="AD150" s="66"/>
      <c r="AE150" s="66"/>
      <c r="AF150" s="66"/>
      <c r="AG150" s="66"/>
      <c r="AH150" s="66"/>
      <c r="AI150" s="66"/>
      <c r="AJ150" s="66"/>
      <c r="AK150" s="66"/>
      <c r="AL150" s="66"/>
      <c r="AM150" s="66"/>
      <c r="AN150" s="66"/>
      <c r="AO150" s="66"/>
      <c r="AP150" s="66"/>
      <c r="AQ150" s="66"/>
      <c r="AR150" s="66"/>
      <c r="AS150" s="66"/>
      <c r="AT150" s="66"/>
      <c r="AU150" s="66"/>
      <c r="AV150" s="66"/>
      <c r="AW150" s="66"/>
      <c r="AX150" s="66"/>
      <c r="AY150" s="66"/>
      <c r="AZ150" s="66"/>
    </row>
    <row r="151" spans="2:59" s="2" customFormat="1" ht="12.75" thickBot="1">
      <c r="B151" s="5"/>
      <c r="C151" s="21"/>
      <c r="D151" s="42"/>
      <c r="L151" s="66"/>
      <c r="M151" s="66"/>
      <c r="N151" s="66"/>
      <c r="O151" s="66"/>
      <c r="P151" s="66"/>
      <c r="Q151" s="66"/>
      <c r="R151" s="66"/>
      <c r="S151" s="66"/>
      <c r="T151" s="66"/>
      <c r="U151" s="66"/>
      <c r="V151" s="66"/>
      <c r="W151" s="66"/>
      <c r="X151" s="66"/>
      <c r="Y151" s="66"/>
      <c r="Z151" s="66"/>
      <c r="AA151" s="66"/>
      <c r="AB151" s="66"/>
      <c r="AC151" s="66"/>
      <c r="AD151" s="66"/>
      <c r="AE151" s="66"/>
      <c r="AF151" s="66"/>
      <c r="AG151" s="66"/>
      <c r="AH151" s="66"/>
      <c r="AI151" s="66"/>
      <c r="AJ151" s="66"/>
      <c r="AK151" s="66"/>
      <c r="AL151" s="66"/>
      <c r="AM151" s="66"/>
      <c r="AN151" s="66"/>
      <c r="AO151" s="66"/>
      <c r="AP151" s="66"/>
      <c r="AQ151" s="66"/>
      <c r="AR151" s="66"/>
      <c r="AS151" s="66"/>
      <c r="AT151" s="66"/>
      <c r="AU151" s="66"/>
      <c r="AV151" s="66"/>
      <c r="AW151" s="66"/>
      <c r="AX151" s="66"/>
      <c r="AY151" s="66"/>
      <c r="AZ151" s="66"/>
    </row>
    <row r="152" spans="2:59" s="2" customFormat="1" ht="12.75" thickBot="1">
      <c r="B152" s="1217" t="s">
        <v>471</v>
      </c>
      <c r="C152" s="1218"/>
      <c r="D152" s="1219"/>
      <c r="E152" s="1220"/>
      <c r="F152" s="1220"/>
      <c r="G152" s="1220"/>
      <c r="H152" s="1220"/>
      <c r="I152" s="1220"/>
      <c r="J152" s="1221"/>
      <c r="K152" s="66"/>
      <c r="L152" s="66"/>
      <c r="M152" s="66"/>
      <c r="N152" s="66"/>
      <c r="O152" s="66"/>
      <c r="P152" s="66"/>
      <c r="Q152" s="66"/>
      <c r="R152" s="66"/>
      <c r="S152" s="66"/>
      <c r="T152" s="66"/>
      <c r="U152" s="66"/>
      <c r="V152" s="66"/>
      <c r="W152" s="66"/>
      <c r="X152" s="66"/>
      <c r="Y152" s="66"/>
      <c r="Z152" s="66"/>
      <c r="AA152" s="66"/>
      <c r="AB152" s="66"/>
      <c r="AC152" s="66"/>
      <c r="AD152" s="66"/>
      <c r="AE152" s="66"/>
      <c r="AF152" s="66"/>
      <c r="AG152" s="66"/>
      <c r="AH152" s="66"/>
      <c r="AI152" s="66"/>
      <c r="AJ152" s="66"/>
      <c r="AK152" s="66"/>
      <c r="AL152" s="66"/>
      <c r="AM152" s="66"/>
      <c r="AN152" s="66"/>
      <c r="AO152" s="66"/>
      <c r="AP152" s="66"/>
      <c r="AQ152" s="66"/>
      <c r="AR152" s="66"/>
      <c r="AS152" s="66"/>
      <c r="AT152" s="66"/>
      <c r="AU152" s="66"/>
      <c r="AV152" s="66"/>
      <c r="AW152" s="66"/>
      <c r="AX152" s="66"/>
      <c r="AY152" s="66"/>
      <c r="AZ152" s="66"/>
    </row>
    <row r="153" spans="2:59" s="2" customFormat="1">
      <c r="B153" s="1490" t="s">
        <v>472</v>
      </c>
      <c r="C153" s="1491"/>
      <c r="D153" s="1491"/>
      <c r="E153" s="1491"/>
      <c r="F153" s="1491"/>
      <c r="G153" s="1491"/>
      <c r="H153" s="1491"/>
      <c r="I153" s="1491"/>
      <c r="J153" s="1492"/>
      <c r="M153" s="66"/>
      <c r="N153" s="66"/>
      <c r="O153" s="66"/>
      <c r="P153" s="66"/>
      <c r="Q153" s="66"/>
      <c r="R153" s="66"/>
      <c r="S153" s="66"/>
      <c r="T153" s="66"/>
      <c r="U153" s="66"/>
      <c r="V153" s="66"/>
      <c r="W153" s="66"/>
      <c r="X153" s="66"/>
      <c r="Y153" s="66"/>
      <c r="Z153" s="66"/>
      <c r="AA153" s="66"/>
      <c r="AB153" s="66"/>
      <c r="AC153" s="66"/>
      <c r="AD153" s="66"/>
      <c r="AE153" s="66"/>
      <c r="AF153" s="66"/>
      <c r="AG153" s="66"/>
      <c r="AH153" s="66"/>
      <c r="AI153" s="66"/>
      <c r="AJ153" s="66"/>
      <c r="AK153" s="66"/>
      <c r="AL153" s="66"/>
      <c r="AM153" s="66"/>
      <c r="AN153" s="66"/>
      <c r="AO153" s="66"/>
      <c r="AP153" s="66"/>
      <c r="AQ153" s="66"/>
      <c r="AR153" s="66"/>
      <c r="AS153" s="66"/>
      <c r="AT153" s="66"/>
      <c r="AU153" s="66"/>
      <c r="AV153" s="66"/>
      <c r="AW153" s="66"/>
      <c r="AX153" s="66"/>
      <c r="AY153" s="66"/>
      <c r="AZ153" s="66"/>
      <c r="BA153" s="66"/>
      <c r="BB153" s="66"/>
      <c r="BC153" s="66"/>
      <c r="BD153" s="66"/>
      <c r="BE153" s="66"/>
      <c r="BF153" s="66"/>
      <c r="BG153" s="66"/>
    </row>
    <row r="154" spans="2:59">
      <c r="B154" s="1469"/>
      <c r="C154" s="1470"/>
      <c r="D154" s="1470"/>
      <c r="E154" s="1470"/>
      <c r="F154" s="1470"/>
      <c r="G154" s="1470"/>
      <c r="H154" s="1470"/>
      <c r="I154" s="1470"/>
      <c r="J154" s="1471"/>
    </row>
    <row r="155" spans="2:59">
      <c r="B155" s="1469"/>
      <c r="C155" s="1470"/>
      <c r="D155" s="1470"/>
      <c r="E155" s="1470"/>
      <c r="F155" s="1470"/>
      <c r="G155" s="1470"/>
      <c r="H155" s="1470"/>
      <c r="I155" s="1470"/>
      <c r="J155" s="1471"/>
    </row>
    <row r="156" spans="2:59" ht="12.75">
      <c r="B156" s="1222"/>
      <c r="C156" s="901"/>
      <c r="D156" s="901"/>
      <c r="E156" s="901"/>
      <c r="F156" s="901"/>
      <c r="G156" s="901"/>
      <c r="H156" s="901"/>
      <c r="I156" s="901"/>
      <c r="J156" s="1223"/>
    </row>
    <row r="157" spans="2:59">
      <c r="B157" s="1469" t="s">
        <v>473</v>
      </c>
      <c r="C157" s="1470"/>
      <c r="D157" s="1470"/>
      <c r="E157" s="1470"/>
      <c r="F157" s="1470"/>
      <c r="G157" s="1470"/>
      <c r="H157" s="1470"/>
      <c r="I157" s="1470"/>
      <c r="J157" s="1471"/>
    </row>
    <row r="158" spans="2:59">
      <c r="B158" s="1469"/>
      <c r="C158" s="1470"/>
      <c r="D158" s="1470"/>
      <c r="E158" s="1470"/>
      <c r="F158" s="1470"/>
      <c r="G158" s="1470"/>
      <c r="H158" s="1470"/>
      <c r="I158" s="1470"/>
      <c r="J158" s="1471"/>
    </row>
    <row r="159" spans="2:59" ht="12.75">
      <c r="B159" s="1224"/>
      <c r="C159" s="565"/>
      <c r="D159" s="565"/>
      <c r="E159" s="565"/>
      <c r="F159" s="565"/>
      <c r="G159" s="565"/>
      <c r="H159" s="565"/>
      <c r="I159" s="565"/>
      <c r="J159" s="1225"/>
    </row>
    <row r="160" spans="2:59">
      <c r="B160" s="1472" t="s">
        <v>474</v>
      </c>
      <c r="C160" s="1473"/>
      <c r="D160" s="1473"/>
      <c r="E160" s="1473"/>
      <c r="F160" s="1473"/>
      <c r="G160" s="1473"/>
      <c r="H160" s="1473"/>
      <c r="I160" s="1473"/>
      <c r="J160" s="1474"/>
    </row>
    <row r="161" spans="2:10">
      <c r="B161" s="1226" t="s">
        <v>137</v>
      </c>
      <c r="C161" s="21"/>
      <c r="D161" s="1227">
        <f>IF(D140="",D133,D149)</f>
        <v>0</v>
      </c>
      <c r="E161" s="2"/>
      <c r="F161" s="2"/>
      <c r="G161" s="2"/>
      <c r="H161" s="2"/>
      <c r="I161" s="2"/>
      <c r="J161" s="1228"/>
    </row>
    <row r="162" spans="2:10">
      <c r="B162" s="1226"/>
      <c r="C162" s="21"/>
      <c r="D162" s="1227"/>
      <c r="E162" s="2"/>
      <c r="F162" s="21"/>
      <c r="G162" s="2"/>
      <c r="H162" s="2"/>
      <c r="I162" s="2"/>
      <c r="J162" s="1228"/>
    </row>
    <row r="163" spans="2:10" ht="12.75">
      <c r="B163" s="1475" t="s">
        <v>475</v>
      </c>
      <c r="C163" s="1476"/>
      <c r="D163" s="1229" t="str">
        <f>F118</f>
        <v>(B1)</v>
      </c>
      <c r="E163" s="66"/>
      <c r="F163" s="1230"/>
      <c r="G163" s="1231"/>
      <c r="H163" s="1231"/>
      <c r="I163" s="1231"/>
      <c r="J163" s="1232"/>
    </row>
    <row r="164" spans="2:10" ht="12.75">
      <c r="B164" s="1477"/>
      <c r="C164" s="1476"/>
      <c r="D164" s="1233"/>
      <c r="E164" s="66"/>
      <c r="F164" s="1231"/>
      <c r="G164" s="1231"/>
      <c r="H164" s="1231"/>
      <c r="I164" s="1231"/>
      <c r="J164" s="1232"/>
    </row>
    <row r="165" spans="2:10">
      <c r="B165" s="1226"/>
      <c r="C165" s="21"/>
      <c r="D165" s="536"/>
      <c r="E165" s="2"/>
      <c r="F165" s="2"/>
      <c r="G165" s="2"/>
      <c r="H165" s="2"/>
      <c r="I165" s="2"/>
      <c r="J165" s="1228"/>
    </row>
    <row r="166" spans="2:10">
      <c r="B166" s="1226" t="s">
        <v>138</v>
      </c>
      <c r="C166" s="21"/>
      <c r="D166" s="1227" t="e">
        <f>SUM(D161+D163)</f>
        <v>#VALUE!</v>
      </c>
      <c r="E166" s="2"/>
      <c r="F166" s="2"/>
      <c r="G166" s="2"/>
      <c r="H166" s="2"/>
      <c r="I166" s="2"/>
      <c r="J166" s="1228"/>
    </row>
    <row r="167" spans="2:10" ht="12.75" thickBot="1">
      <c r="B167" s="1234"/>
      <c r="C167" s="1235"/>
      <c r="D167" s="1236"/>
      <c r="E167" s="1236"/>
      <c r="F167" s="1236"/>
      <c r="G167" s="1236"/>
      <c r="H167" s="1236"/>
      <c r="I167" s="1236"/>
      <c r="J167" s="1237"/>
    </row>
  </sheetData>
  <sheetProtection password="CF2B" sheet="1" objects="1" scenarios="1"/>
  <mergeCells count="9">
    <mergeCell ref="B157:J158"/>
    <mergeCell ref="B160:J160"/>
    <mergeCell ref="B163:C164"/>
    <mergeCell ref="B141:C142"/>
    <mergeCell ref="C12:C13"/>
    <mergeCell ref="C83:C84"/>
    <mergeCell ref="F130:J131"/>
    <mergeCell ref="F10:F13"/>
    <mergeCell ref="B153:J155"/>
  </mergeCells>
  <phoneticPr fontId="19" type="noConversion"/>
  <conditionalFormatting sqref="C5">
    <cfRule type="cellIs" dxfId="7" priority="3" stopIfTrue="1" operator="equal">
      <formula>0</formula>
    </cfRule>
  </conditionalFormatting>
  <conditionalFormatting sqref="F10:F13">
    <cfRule type="expression" dxfId="6" priority="2">
      <formula>$C$6&lt;&gt;"Yes"</formula>
    </cfRule>
  </conditionalFormatting>
  <conditionalFormatting sqref="C161:J167 C156:J156 B159:B167 C159:J159 C152:J152 B152:B153 B156:B157">
    <cfRule type="expression" dxfId="5" priority="1">
      <formula>$B$9&lt;&gt;"YES"</formula>
    </cfRule>
  </conditionalFormatting>
  <dataValidations count="1">
    <dataValidation type="list" allowBlank="1" showInputMessage="1" showErrorMessage="1" sqref="C6">
      <formula1>s</formula1>
    </dataValidation>
  </dataValidations>
  <printOptions gridLines="1"/>
  <pageMargins left="0.51181102362204722" right="0.27559055118110237" top="0.39370078740157483" bottom="0.55000000000000004" header="0.19685039370078741" footer="0.19685039370078741"/>
  <pageSetup paperSize="9" scale="73" fitToHeight="2" orientation="portrait" r:id="rId1"/>
  <headerFooter alignWithMargins="0">
    <oddFooter>&amp;CApril 2016</oddFooter>
  </headerFooter>
  <rowBreaks count="1" manualBreakCount="1">
    <brk id="79"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Zeros="0" view="pageLayout" zoomScaleNormal="100" zoomScaleSheetLayoutView="70" workbookViewId="0">
      <selection activeCell="D79" sqref="D79"/>
    </sheetView>
  </sheetViews>
  <sheetFormatPr defaultColWidth="8.85546875" defaultRowHeight="12.75"/>
  <cols>
    <col min="1" max="1" width="28.28515625" style="48" customWidth="1"/>
    <col min="2" max="2" width="20.140625" style="47" customWidth="1"/>
    <col min="3" max="3" width="20.140625" style="54" customWidth="1"/>
    <col min="4" max="4" width="17.7109375" customWidth="1"/>
    <col min="5" max="5" width="25.7109375" style="48" customWidth="1"/>
  </cols>
  <sheetData>
    <row r="1" spans="1:5">
      <c r="A1" s="308"/>
      <c r="B1" s="309"/>
      <c r="C1" s="310"/>
      <c r="D1" s="311"/>
      <c r="E1" s="312"/>
    </row>
    <row r="2" spans="1:5" s="81" customFormat="1">
      <c r="A2" s="340" t="s">
        <v>354</v>
      </c>
      <c r="B2" s="341"/>
      <c r="C2" s="342"/>
      <c r="D2" s="339"/>
      <c r="E2" s="343"/>
    </row>
    <row r="3" spans="1:5">
      <c r="A3" s="313"/>
      <c r="B3" s="314"/>
      <c r="C3" s="315"/>
      <c r="D3" s="316"/>
      <c r="E3" s="317"/>
    </row>
    <row r="4" spans="1:5" s="56" customFormat="1">
      <c r="A4" s="304"/>
      <c r="B4" s="304"/>
      <c r="C4" s="305"/>
      <c r="D4" s="306"/>
      <c r="E4" s="307"/>
    </row>
  </sheetData>
  <phoneticPr fontId="19" type="noConversion"/>
  <printOptions horizontalCentered="1"/>
  <pageMargins left="0.27559055118110237" right="0.15748031496062992"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A1:U175"/>
  <sheetViews>
    <sheetView showZeros="0" zoomScaleNormal="100" zoomScalePageLayoutView="77" workbookViewId="0">
      <selection activeCell="E176" sqref="E176"/>
    </sheetView>
  </sheetViews>
  <sheetFormatPr defaultColWidth="8.85546875" defaultRowHeight="12.75"/>
  <cols>
    <col min="1" max="1" width="10.7109375" customWidth="1"/>
    <col min="2" max="2" width="26.28515625" customWidth="1"/>
    <col min="3" max="3" width="17" customWidth="1"/>
    <col min="4" max="4" width="18.28515625" customWidth="1"/>
    <col min="5" max="5" width="23" customWidth="1"/>
    <col min="6" max="6" width="19.28515625" customWidth="1"/>
    <col min="7" max="7" width="18.140625" customWidth="1"/>
    <col min="8" max="8" width="1.85546875" style="62" customWidth="1"/>
    <col min="9" max="9" width="22" customWidth="1"/>
    <col min="10" max="10" width="17.85546875" customWidth="1"/>
    <col min="11" max="11" width="18.85546875" customWidth="1"/>
  </cols>
  <sheetData>
    <row r="1" spans="1:21">
      <c r="A1" s="757"/>
      <c r="B1" s="758"/>
      <c r="C1" s="759"/>
      <c r="D1" s="760"/>
      <c r="E1" s="760"/>
      <c r="F1" s="760"/>
      <c r="G1" s="761"/>
      <c r="H1" s="761"/>
      <c r="I1" s="760"/>
      <c r="J1" s="762"/>
    </row>
    <row r="2" spans="1:21" ht="15.75">
      <c r="A2" s="763" t="s">
        <v>387</v>
      </c>
      <c r="B2" s="764"/>
      <c r="C2" s="765"/>
      <c r="D2" s="766"/>
      <c r="E2" s="766"/>
      <c r="F2" s="766"/>
      <c r="G2" s="767"/>
      <c r="H2" s="767"/>
      <c r="I2" s="766"/>
      <c r="J2" s="768"/>
    </row>
    <row r="3" spans="1:21" ht="15.75">
      <c r="A3" s="854"/>
      <c r="B3" s="855"/>
      <c r="C3" s="856"/>
      <c r="D3" s="857"/>
      <c r="E3" s="857"/>
      <c r="F3" s="857"/>
      <c r="G3" s="858"/>
      <c r="H3" s="858"/>
      <c r="I3" s="857"/>
      <c r="J3" s="859"/>
    </row>
    <row r="4" spans="1:21" ht="15.75">
      <c r="A4" s="860"/>
      <c r="B4" s="861"/>
      <c r="C4" s="862"/>
      <c r="D4" s="213"/>
      <c r="E4" s="213"/>
      <c r="F4" s="213"/>
      <c r="G4" s="307"/>
      <c r="H4" s="307"/>
      <c r="I4" s="213"/>
      <c r="J4" s="213"/>
    </row>
    <row r="5" spans="1:21" s="905" customFormat="1" ht="20.25">
      <c r="A5" s="903" t="s">
        <v>355</v>
      </c>
      <c r="B5" s="904"/>
      <c r="C5" s="904"/>
      <c r="D5" s="904"/>
      <c r="E5" s="904"/>
      <c r="F5" s="904"/>
      <c r="G5" s="904"/>
      <c r="H5" s="904"/>
      <c r="I5" s="904"/>
      <c r="J5" s="904"/>
    </row>
    <row r="6" spans="1:21" s="56" customFormat="1">
      <c r="A6" s="213"/>
      <c r="B6" s="213"/>
      <c r="C6" s="213"/>
      <c r="D6" s="213"/>
      <c r="E6" s="213"/>
      <c r="F6" s="213"/>
      <c r="G6" s="213"/>
      <c r="H6" s="213"/>
      <c r="I6" s="213"/>
      <c r="J6" s="213"/>
    </row>
    <row r="7" spans="1:21" s="579" customFormat="1" ht="15.75" customHeight="1">
      <c r="A7" s="622" t="s">
        <v>394</v>
      </c>
      <c r="B7" s="623"/>
      <c r="C7" s="624"/>
      <c r="D7" s="624"/>
      <c r="E7" s="624"/>
      <c r="F7" s="624"/>
      <c r="G7" s="624"/>
      <c r="H7" s="624"/>
      <c r="I7" s="624"/>
      <c r="J7" s="625"/>
      <c r="K7" s="580"/>
      <c r="L7" s="581"/>
      <c r="M7" s="581"/>
      <c r="N7" s="581"/>
      <c r="O7" s="581"/>
      <c r="P7" s="581"/>
      <c r="Q7" s="581"/>
      <c r="R7" s="581"/>
      <c r="S7" s="581"/>
      <c r="T7" s="581"/>
      <c r="U7" s="581"/>
    </row>
    <row r="8" spans="1:21" s="579" customFormat="1" ht="14.25">
      <c r="H8" s="582"/>
    </row>
    <row r="9" spans="1:21" s="579" customFormat="1" ht="14.25">
      <c r="A9" s="583"/>
      <c r="B9" s="584"/>
      <c r="C9" s="584"/>
      <c r="D9" s="584"/>
      <c r="E9" s="584"/>
      <c r="F9" s="584"/>
      <c r="G9" s="584"/>
      <c r="H9" s="585"/>
      <c r="I9" s="584"/>
      <c r="J9" s="586"/>
    </row>
    <row r="10" spans="1:21" s="579" customFormat="1" ht="14.25" customHeight="1">
      <c r="A10" s="1504" t="s">
        <v>344</v>
      </c>
      <c r="B10" s="1505"/>
      <c r="C10" s="1505"/>
      <c r="D10" s="1505"/>
      <c r="E10" s="1505"/>
      <c r="F10" s="1505"/>
      <c r="G10" s="1505"/>
      <c r="H10" s="1505"/>
      <c r="I10" s="1505"/>
      <c r="J10" s="1506"/>
    </row>
    <row r="11" spans="1:21" s="579" customFormat="1" ht="14.25">
      <c r="A11" s="1507"/>
      <c r="B11" s="1505"/>
      <c r="C11" s="1505"/>
      <c r="D11" s="1505"/>
      <c r="E11" s="1505"/>
      <c r="F11" s="1505"/>
      <c r="G11" s="1505"/>
      <c r="H11" s="1505"/>
      <c r="I11" s="1505"/>
      <c r="J11" s="1506"/>
    </row>
    <row r="12" spans="1:21" s="579" customFormat="1" ht="14.25">
      <c r="A12" s="587"/>
      <c r="B12" s="581"/>
      <c r="C12" s="581"/>
      <c r="D12" s="581"/>
      <c r="E12" s="581"/>
      <c r="F12" s="581"/>
      <c r="G12" s="581"/>
      <c r="H12" s="582"/>
      <c r="I12" s="581"/>
      <c r="J12" s="588"/>
    </row>
    <row r="13" spans="1:21" s="579" customFormat="1" ht="14.25" customHeight="1">
      <c r="A13" s="1508" t="s">
        <v>414</v>
      </c>
      <c r="B13" s="1505"/>
      <c r="C13" s="1505"/>
      <c r="D13" s="1505"/>
      <c r="E13" s="1505"/>
      <c r="F13" s="1505"/>
      <c r="G13" s="1505"/>
      <c r="H13" s="1505"/>
      <c r="I13" s="1505"/>
      <c r="J13" s="1506"/>
    </row>
    <row r="14" spans="1:21" s="579" customFormat="1" ht="14.25">
      <c r="A14" s="1507"/>
      <c r="B14" s="1505"/>
      <c r="C14" s="1505"/>
      <c r="D14" s="1505"/>
      <c r="E14" s="1505"/>
      <c r="F14" s="1505"/>
      <c r="G14" s="1505"/>
      <c r="H14" s="1505"/>
      <c r="I14" s="1505"/>
      <c r="J14" s="1506"/>
    </row>
    <row r="15" spans="1:21" s="579" customFormat="1" ht="14.25">
      <c r="A15" s="1507"/>
      <c r="B15" s="1505"/>
      <c r="C15" s="1505"/>
      <c r="D15" s="1505"/>
      <c r="E15" s="1505"/>
      <c r="F15" s="1505"/>
      <c r="G15" s="1505"/>
      <c r="H15" s="1505"/>
      <c r="I15" s="1505"/>
      <c r="J15" s="1506"/>
    </row>
    <row r="16" spans="1:21" s="579" customFormat="1" ht="14.25">
      <c r="A16" s="587"/>
      <c r="B16" s="581"/>
      <c r="C16" s="581"/>
      <c r="D16" s="581"/>
      <c r="E16" s="581"/>
      <c r="F16" s="581"/>
      <c r="G16" s="581"/>
      <c r="H16" s="582"/>
      <c r="I16" s="581"/>
      <c r="J16" s="588"/>
    </row>
    <row r="17" spans="1:21" s="579" customFormat="1" ht="15.75" customHeight="1">
      <c r="A17" s="1515" t="s">
        <v>431</v>
      </c>
      <c r="B17" s="1505"/>
      <c r="C17" s="1505"/>
      <c r="D17" s="1505"/>
      <c r="E17" s="1505"/>
      <c r="F17" s="1505"/>
      <c r="G17" s="1505"/>
      <c r="H17" s="1505"/>
      <c r="I17" s="1505"/>
      <c r="J17" s="1506"/>
      <c r="K17" s="580"/>
      <c r="L17" s="581"/>
      <c r="M17" s="581"/>
      <c r="N17" s="581"/>
      <c r="O17" s="581"/>
      <c r="P17" s="581"/>
      <c r="Q17" s="581"/>
      <c r="R17" s="581"/>
      <c r="S17" s="581"/>
      <c r="T17" s="581"/>
      <c r="U17" s="581"/>
    </row>
    <row r="18" spans="1:21" s="579" customFormat="1" ht="15.75" customHeight="1">
      <c r="A18" s="1507"/>
      <c r="B18" s="1505"/>
      <c r="C18" s="1505"/>
      <c r="D18" s="1505"/>
      <c r="E18" s="1505"/>
      <c r="F18" s="1505"/>
      <c r="G18" s="1505"/>
      <c r="H18" s="1505"/>
      <c r="I18" s="1505"/>
      <c r="J18" s="1506"/>
      <c r="K18" s="580"/>
      <c r="L18" s="581"/>
      <c r="M18" s="581"/>
      <c r="N18" s="581"/>
      <c r="O18" s="581"/>
      <c r="P18" s="581"/>
      <c r="Q18" s="581"/>
      <c r="R18" s="581"/>
      <c r="S18" s="581"/>
      <c r="T18" s="581"/>
      <c r="U18" s="581"/>
    </row>
    <row r="19" spans="1:21" s="579" customFormat="1" ht="15.75" customHeight="1">
      <c r="A19" s="589"/>
      <c r="B19" s="590"/>
      <c r="C19" s="590"/>
      <c r="D19" s="590"/>
      <c r="E19" s="590"/>
      <c r="F19" s="590"/>
      <c r="G19" s="590"/>
      <c r="H19" s="590"/>
      <c r="I19" s="590"/>
      <c r="J19" s="591"/>
      <c r="K19" s="580"/>
      <c r="L19" s="581"/>
      <c r="M19" s="581"/>
      <c r="N19" s="581"/>
      <c r="O19" s="581"/>
      <c r="P19" s="581"/>
      <c r="Q19" s="581"/>
      <c r="R19" s="581"/>
      <c r="S19" s="581"/>
      <c r="T19" s="581"/>
      <c r="U19" s="581"/>
    </row>
    <row r="20" spans="1:21" s="579" customFormat="1" ht="15.75" customHeight="1">
      <c r="A20" s="566"/>
      <c r="B20" s="566"/>
      <c r="C20" s="566"/>
      <c r="D20" s="566"/>
      <c r="E20" s="566"/>
      <c r="F20" s="566"/>
      <c r="G20" s="566"/>
      <c r="H20" s="566"/>
      <c r="I20" s="566"/>
      <c r="J20" s="566"/>
      <c r="K20" s="580"/>
      <c r="L20" s="581"/>
      <c r="M20" s="581"/>
      <c r="N20" s="581"/>
      <c r="O20" s="581"/>
      <c r="P20" s="581"/>
      <c r="Q20" s="581"/>
      <c r="R20" s="581"/>
      <c r="S20" s="581"/>
      <c r="T20" s="581"/>
      <c r="U20" s="581"/>
    </row>
    <row r="21" spans="1:21" s="579" customFormat="1" ht="15.75" customHeight="1">
      <c r="A21" s="592" t="s">
        <v>102</v>
      </c>
      <c r="B21" s="593"/>
      <c r="H21" s="582"/>
      <c r="I21" s="594"/>
      <c r="J21" s="595"/>
      <c r="K21" s="580"/>
      <c r="L21" s="581"/>
      <c r="M21" s="581"/>
      <c r="N21" s="581"/>
      <c r="O21" s="581"/>
      <c r="P21" s="581"/>
      <c r="Q21" s="581"/>
      <c r="R21" s="581"/>
      <c r="S21" s="581"/>
      <c r="T21" s="581"/>
      <c r="U21" s="581"/>
    </row>
    <row r="22" spans="1:21" s="579" customFormat="1" ht="15.75" customHeight="1">
      <c r="A22" s="596"/>
      <c r="B22" s="593"/>
      <c r="H22" s="582"/>
      <c r="I22" s="594"/>
      <c r="J22" s="595"/>
      <c r="K22" s="580"/>
      <c r="L22" s="581"/>
      <c r="M22" s="581"/>
      <c r="N22" s="581"/>
      <c r="O22" s="581"/>
      <c r="P22" s="581"/>
      <c r="Q22" s="581"/>
      <c r="R22" s="581"/>
      <c r="S22" s="581"/>
      <c r="T22" s="581"/>
      <c r="U22" s="581"/>
    </row>
    <row r="23" spans="1:21" s="581" customFormat="1" ht="15.75" customHeight="1">
      <c r="A23" s="597" t="s">
        <v>109</v>
      </c>
      <c r="B23" s="598"/>
      <c r="H23" s="582"/>
    </row>
    <row r="24" spans="1:21" s="581" customFormat="1" ht="15.75" customHeight="1">
      <c r="A24" s="1516" t="s">
        <v>345</v>
      </c>
      <c r="B24" s="1517"/>
      <c r="C24" s="1517"/>
      <c r="D24" s="1517"/>
      <c r="E24" s="1517"/>
      <c r="F24" s="1517"/>
      <c r="G24" s="1517"/>
      <c r="H24" s="1517"/>
      <c r="I24" s="1517"/>
      <c r="J24" s="1517"/>
    </row>
    <row r="25" spans="1:21" s="581" customFormat="1" ht="15.75" customHeight="1">
      <c r="A25" s="1517"/>
      <c r="B25" s="1517"/>
      <c r="C25" s="1517"/>
      <c r="D25" s="1517"/>
      <c r="E25" s="1517"/>
      <c r="F25" s="1517"/>
      <c r="G25" s="1517"/>
      <c r="H25" s="1517"/>
      <c r="I25" s="1517"/>
      <c r="J25" s="1517"/>
    </row>
    <row r="26" spans="1:21" s="581" customFormat="1" ht="15.75" customHeight="1">
      <c r="A26" s="566"/>
      <c r="B26" s="566"/>
      <c r="C26" s="566"/>
      <c r="D26" s="566"/>
      <c r="E26" s="566"/>
      <c r="F26" s="566"/>
      <c r="G26" s="566"/>
      <c r="H26" s="566"/>
      <c r="I26" s="566"/>
      <c r="J26" s="566"/>
    </row>
    <row r="27" spans="1:21" s="581" customFormat="1" ht="15.75" customHeight="1">
      <c r="A27" s="597" t="s">
        <v>110</v>
      </c>
      <c r="C27" s="580"/>
      <c r="D27" s="599"/>
      <c r="E27" s="580"/>
      <c r="F27" s="580"/>
      <c r="H27" s="582"/>
      <c r="I27" s="580"/>
      <c r="J27" s="599"/>
      <c r="K27" s="580"/>
    </row>
    <row r="28" spans="1:21" s="581" customFormat="1" ht="15.75" customHeight="1">
      <c r="A28" s="1516" t="s">
        <v>346</v>
      </c>
      <c r="B28" s="1517"/>
      <c r="C28" s="1517"/>
      <c r="D28" s="1517"/>
      <c r="E28" s="1517"/>
      <c r="F28" s="1517"/>
      <c r="G28" s="1517"/>
      <c r="H28" s="1517"/>
      <c r="I28" s="1517"/>
      <c r="J28" s="1517"/>
      <c r="K28" s="580"/>
    </row>
    <row r="29" spans="1:21" s="581" customFormat="1" ht="15.75" customHeight="1">
      <c r="A29" s="1517"/>
      <c r="B29" s="1517"/>
      <c r="C29" s="1517"/>
      <c r="D29" s="1517"/>
      <c r="E29" s="1517"/>
      <c r="F29" s="1517"/>
      <c r="G29" s="1517"/>
      <c r="H29" s="1517"/>
      <c r="I29" s="1517"/>
      <c r="J29" s="1517"/>
      <c r="K29" s="580"/>
    </row>
    <row r="30" spans="1:21" s="581" customFormat="1" ht="15.75" customHeight="1">
      <c r="A30" s="582"/>
      <c r="C30" s="580"/>
      <c r="D30" s="599"/>
      <c r="E30" s="580"/>
      <c r="F30" s="580"/>
      <c r="H30" s="582"/>
      <c r="I30" s="580"/>
      <c r="J30" s="599"/>
      <c r="K30" s="580"/>
    </row>
    <row r="31" spans="1:21" s="579" customFormat="1" ht="15.75" customHeight="1">
      <c r="A31" s="1518" t="s">
        <v>347</v>
      </c>
      <c r="B31" s="1517"/>
      <c r="C31" s="1517"/>
      <c r="D31" s="1517"/>
      <c r="E31" s="1517"/>
      <c r="F31" s="1517"/>
      <c r="G31" s="1517"/>
      <c r="H31" s="1517"/>
      <c r="I31" s="1517"/>
      <c r="J31" s="1517"/>
      <c r="K31" s="600"/>
      <c r="L31" s="581"/>
      <c r="M31" s="581"/>
      <c r="N31" s="581"/>
      <c r="O31" s="581"/>
      <c r="P31" s="581"/>
      <c r="Q31" s="581"/>
      <c r="R31" s="581"/>
      <c r="S31" s="581"/>
      <c r="T31" s="581"/>
      <c r="U31" s="581"/>
    </row>
    <row r="32" spans="1:21" s="579" customFormat="1" ht="15.75" customHeight="1">
      <c r="A32" s="1517"/>
      <c r="B32" s="1517"/>
      <c r="C32" s="1517"/>
      <c r="D32" s="1517"/>
      <c r="E32" s="1517"/>
      <c r="F32" s="1517"/>
      <c r="G32" s="1517"/>
      <c r="H32" s="1517"/>
      <c r="I32" s="1517"/>
      <c r="J32" s="1517"/>
      <c r="K32" s="600"/>
      <c r="L32" s="581"/>
      <c r="M32" s="581"/>
      <c r="N32" s="581"/>
      <c r="O32" s="581"/>
      <c r="P32" s="581"/>
      <c r="Q32" s="581"/>
      <c r="R32" s="581"/>
      <c r="S32" s="581"/>
      <c r="T32" s="581"/>
      <c r="U32" s="581"/>
    </row>
    <row r="33" spans="1:21" s="579" customFormat="1" ht="15.75" customHeight="1">
      <c r="A33" s="596"/>
      <c r="B33" s="593"/>
      <c r="H33" s="582"/>
      <c r="I33" s="601"/>
      <c r="J33" s="595"/>
      <c r="K33" s="600"/>
      <c r="L33" s="581"/>
      <c r="M33" s="581"/>
      <c r="N33" s="581"/>
      <c r="O33" s="581"/>
      <c r="P33" s="581"/>
      <c r="Q33" s="581"/>
      <c r="R33" s="581"/>
      <c r="S33" s="581"/>
      <c r="T33" s="581"/>
      <c r="U33" s="581"/>
    </row>
    <row r="34" spans="1:21" s="596" customFormat="1" ht="15.75" customHeight="1">
      <c r="A34" s="1518" t="s">
        <v>395</v>
      </c>
      <c r="B34" s="1518"/>
      <c r="C34" s="1518"/>
      <c r="D34" s="1518"/>
      <c r="E34" s="1518"/>
      <c r="F34" s="1518"/>
      <c r="G34" s="1518"/>
      <c r="H34" s="1518"/>
      <c r="I34" s="1518"/>
      <c r="J34" s="1518"/>
      <c r="K34" s="602"/>
      <c r="L34" s="582"/>
      <c r="M34" s="582"/>
      <c r="N34" s="582"/>
      <c r="O34" s="582"/>
      <c r="P34" s="582"/>
      <c r="Q34" s="582"/>
      <c r="R34" s="582"/>
      <c r="S34" s="582"/>
      <c r="T34" s="582"/>
      <c r="U34" s="582"/>
    </row>
    <row r="35" spans="1:21" s="596" customFormat="1" ht="15.75" customHeight="1">
      <c r="A35" s="1518"/>
      <c r="B35" s="1518"/>
      <c r="C35" s="1518"/>
      <c r="D35" s="1518"/>
      <c r="E35" s="1518"/>
      <c r="F35" s="1518"/>
      <c r="G35" s="1518"/>
      <c r="H35" s="1518"/>
      <c r="I35" s="1518"/>
      <c r="J35" s="1518"/>
      <c r="K35" s="602"/>
      <c r="L35" s="582"/>
      <c r="M35" s="582"/>
      <c r="N35" s="582"/>
      <c r="O35" s="582"/>
      <c r="P35" s="582"/>
      <c r="Q35" s="582"/>
      <c r="R35" s="582"/>
      <c r="S35" s="582"/>
      <c r="T35" s="582"/>
      <c r="U35" s="582"/>
    </row>
    <row r="36" spans="1:21" s="80" customFormat="1" ht="24.75" customHeight="1">
      <c r="A36" s="852"/>
      <c r="B36" s="91"/>
      <c r="H36" s="102"/>
      <c r="I36" s="67"/>
      <c r="J36" s="105"/>
      <c r="K36" s="69"/>
      <c r="L36" s="85"/>
      <c r="M36" s="85"/>
      <c r="N36" s="85"/>
      <c r="O36" s="85"/>
      <c r="P36" s="85"/>
      <c r="Q36" s="85"/>
      <c r="R36" s="85"/>
      <c r="S36" s="85"/>
      <c r="T36" s="85"/>
      <c r="U36" s="85"/>
    </row>
    <row r="37" spans="1:21" s="80" customFormat="1" ht="15.75" customHeight="1">
      <c r="A37" s="194"/>
      <c r="B37" s="350"/>
      <c r="C37" s="123"/>
      <c r="D37" s="123"/>
      <c r="E37" s="123"/>
      <c r="F37" s="123"/>
      <c r="G37" s="123"/>
      <c r="H37" s="123"/>
      <c r="I37" s="351"/>
      <c r="J37" s="352"/>
      <c r="K37" s="69"/>
      <c r="L37" s="85"/>
      <c r="M37" s="85"/>
      <c r="N37" s="85"/>
      <c r="O37" s="85"/>
      <c r="P37" s="85"/>
      <c r="Q37" s="85"/>
      <c r="R37" s="85"/>
      <c r="S37" s="85"/>
      <c r="T37" s="85"/>
      <c r="U37" s="85"/>
    </row>
    <row r="38" spans="1:21">
      <c r="A38" s="353" t="s">
        <v>225</v>
      </c>
      <c r="B38" s="348"/>
      <c r="C38" s="348"/>
      <c r="D38" s="348"/>
      <c r="E38" s="348"/>
      <c r="F38" s="348"/>
      <c r="G38" s="348"/>
      <c r="H38" s="348"/>
      <c r="I38" s="349"/>
      <c r="J38" s="354"/>
    </row>
    <row r="39" spans="1:21">
      <c r="A39" s="853" t="s">
        <v>399</v>
      </c>
      <c r="B39" s="348"/>
      <c r="C39" s="348"/>
      <c r="D39" s="348"/>
      <c r="E39" s="348"/>
      <c r="F39" s="348"/>
      <c r="G39" s="348"/>
      <c r="H39" s="348"/>
      <c r="I39" s="349"/>
      <c r="J39" s="354"/>
    </row>
    <row r="40" spans="1:21">
      <c r="A40" s="355"/>
      <c r="B40" s="356"/>
      <c r="C40" s="356"/>
      <c r="D40" s="356"/>
      <c r="E40" s="356"/>
      <c r="F40" s="356"/>
      <c r="G40" s="356"/>
      <c r="H40" s="356"/>
      <c r="I40" s="357"/>
      <c r="J40" s="358"/>
    </row>
    <row r="41" spans="1:21" s="56" customFormat="1">
      <c r="A41" s="212"/>
      <c r="B41" s="212"/>
      <c r="C41" s="212"/>
      <c r="D41" s="212"/>
      <c r="E41" s="212"/>
      <c r="F41" s="212"/>
      <c r="G41" s="212"/>
      <c r="H41" s="212"/>
      <c r="I41" s="213"/>
    </row>
    <row r="42" spans="1:21">
      <c r="A42" s="1509" t="s">
        <v>285</v>
      </c>
      <c r="B42" s="1510"/>
      <c r="C42" s="1511"/>
      <c r="F42" s="1509" t="s">
        <v>286</v>
      </c>
      <c r="G42" s="1519"/>
      <c r="H42" s="1519"/>
      <c r="I42" s="1520"/>
    </row>
    <row r="43" spans="1:21">
      <c r="A43" s="1512"/>
      <c r="B43" s="1513"/>
      <c r="C43" s="1514"/>
      <c r="F43" s="1521"/>
      <c r="G43" s="1522"/>
      <c r="H43" s="1522"/>
      <c r="I43" s="1523"/>
    </row>
    <row r="44" spans="1:21">
      <c r="A44" s="230"/>
      <c r="B44" s="51"/>
      <c r="C44" s="301"/>
      <c r="D44" s="51"/>
      <c r="F44" s="231"/>
      <c r="G44" s="51"/>
      <c r="H44" s="51"/>
      <c r="I44" s="114"/>
      <c r="J44" s="212"/>
    </row>
    <row r="45" spans="1:21">
      <c r="A45" s="231" t="s">
        <v>361</v>
      </c>
      <c r="B45" s="51"/>
      <c r="C45" s="337">
        <v>40980</v>
      </c>
      <c r="D45" s="51"/>
      <c r="F45" s="231" t="s">
        <v>106</v>
      </c>
      <c r="G45" s="51"/>
      <c r="I45" s="1001">
        <v>40915</v>
      </c>
      <c r="J45" s="212"/>
    </row>
    <row r="46" spans="1:21">
      <c r="A46" s="231" t="s">
        <v>194</v>
      </c>
      <c r="B46" s="51"/>
      <c r="C46" s="338"/>
      <c r="D46" s="300" t="s">
        <v>194</v>
      </c>
      <c r="F46" s="231" t="s">
        <v>107</v>
      </c>
      <c r="G46" s="51"/>
      <c r="I46" s="1001">
        <v>41141</v>
      </c>
    </row>
    <row r="47" spans="1:21">
      <c r="A47" s="364" t="s">
        <v>283</v>
      </c>
      <c r="B47" s="365"/>
      <c r="C47" s="366" t="s">
        <v>284</v>
      </c>
      <c r="D47" s="51"/>
      <c r="F47" s="367" t="s">
        <v>283</v>
      </c>
      <c r="G47" s="368" t="s">
        <v>284</v>
      </c>
      <c r="H47" s="51"/>
      <c r="I47" s="112"/>
    </row>
    <row r="48" spans="1:21">
      <c r="A48" s="232" t="s">
        <v>108</v>
      </c>
      <c r="B48" s="51"/>
      <c r="C48" s="302" t="s">
        <v>194</v>
      </c>
      <c r="D48" s="51"/>
      <c r="F48" s="232" t="s">
        <v>108</v>
      </c>
      <c r="G48" s="206" t="s">
        <v>194</v>
      </c>
      <c r="H48" s="51"/>
      <c r="I48" s="112"/>
    </row>
    <row r="49" spans="1:11">
      <c r="A49" s="999">
        <v>40980</v>
      </c>
      <c r="B49" s="51"/>
      <c r="C49" s="1000">
        <v>0.93240000000000001</v>
      </c>
      <c r="D49" s="51"/>
      <c r="F49" s="999">
        <v>40915</v>
      </c>
      <c r="G49" s="1002">
        <v>0.87109999999999999</v>
      </c>
      <c r="H49" s="51"/>
      <c r="I49" s="363" t="s">
        <v>257</v>
      </c>
    </row>
    <row r="50" spans="1:11">
      <c r="A50" s="233" t="s">
        <v>194</v>
      </c>
      <c r="B50" s="51" t="s">
        <v>194</v>
      </c>
      <c r="C50" s="301"/>
      <c r="D50" s="51"/>
      <c r="F50" s="999">
        <v>40946</v>
      </c>
      <c r="G50" s="1002">
        <v>0.89410000000000001</v>
      </c>
      <c r="H50" s="51"/>
      <c r="I50" s="363"/>
    </row>
    <row r="51" spans="1:11">
      <c r="A51" s="233" t="s">
        <v>194</v>
      </c>
      <c r="B51" s="51" t="s">
        <v>194</v>
      </c>
      <c r="C51" s="301"/>
      <c r="D51" s="51"/>
      <c r="F51" s="999">
        <v>40975</v>
      </c>
      <c r="G51" s="1002">
        <v>0.92789999999999995</v>
      </c>
      <c r="H51" s="51"/>
      <c r="I51" s="363"/>
    </row>
    <row r="52" spans="1:11">
      <c r="A52" s="230"/>
      <c r="B52" s="51"/>
      <c r="C52" s="301"/>
      <c r="D52" s="51"/>
      <c r="F52" s="999">
        <v>41006</v>
      </c>
      <c r="G52" s="1002">
        <v>0.9274</v>
      </c>
      <c r="H52" s="51"/>
      <c r="I52" s="363"/>
    </row>
    <row r="53" spans="1:11">
      <c r="A53" s="233" t="s">
        <v>194</v>
      </c>
      <c r="B53" s="51" t="s">
        <v>194</v>
      </c>
      <c r="C53" s="301"/>
      <c r="D53" s="51"/>
      <c r="F53" s="999">
        <v>41036</v>
      </c>
      <c r="G53" s="1002">
        <v>0.94259999999999999</v>
      </c>
      <c r="H53" s="51"/>
      <c r="I53" s="363"/>
    </row>
    <row r="54" spans="1:11">
      <c r="A54" s="233" t="s">
        <v>194</v>
      </c>
      <c r="B54" s="51" t="s">
        <v>194</v>
      </c>
      <c r="C54" s="301"/>
      <c r="D54" s="51"/>
      <c r="F54" s="999">
        <v>41067</v>
      </c>
      <c r="G54" s="1002">
        <v>0.96030000000000004</v>
      </c>
      <c r="H54" s="51"/>
      <c r="I54" s="363"/>
    </row>
    <row r="55" spans="1:11">
      <c r="A55" s="233" t="s">
        <v>194</v>
      </c>
      <c r="B55" s="51" t="s">
        <v>194</v>
      </c>
      <c r="C55" s="301"/>
      <c r="D55" s="51"/>
      <c r="F55" s="999">
        <v>41097</v>
      </c>
      <c r="G55" s="1002">
        <v>0.95279999999999998</v>
      </c>
      <c r="H55" s="51"/>
      <c r="I55" s="363"/>
    </row>
    <row r="56" spans="1:11">
      <c r="A56" s="233" t="s">
        <v>194</v>
      </c>
      <c r="B56" s="51" t="s">
        <v>194</v>
      </c>
      <c r="C56" s="301"/>
      <c r="D56" s="51"/>
      <c r="F56" s="999">
        <v>41141</v>
      </c>
      <c r="G56" s="1002">
        <v>0.87119999999999997</v>
      </c>
      <c r="H56" s="51"/>
      <c r="I56" s="363" t="s">
        <v>258</v>
      </c>
    </row>
    <row r="57" spans="1:11">
      <c r="A57" s="234"/>
      <c r="B57" s="51"/>
      <c r="C57" s="301"/>
      <c r="D57" s="51"/>
      <c r="F57" s="1003"/>
      <c r="G57" s="1002"/>
      <c r="H57" s="51"/>
      <c r="I57" s="112"/>
    </row>
    <row r="58" spans="1:11">
      <c r="A58" s="230" t="s">
        <v>194</v>
      </c>
      <c r="B58" s="51" t="s">
        <v>194</v>
      </c>
      <c r="C58" s="301"/>
      <c r="D58" s="51"/>
      <c r="F58" s="230" t="s">
        <v>145</v>
      </c>
      <c r="G58" s="409">
        <f>AVERAGE(G49:G56)</f>
        <v>0.91842500000000005</v>
      </c>
      <c r="H58" s="51"/>
      <c r="I58" s="112"/>
    </row>
    <row r="59" spans="1:11">
      <c r="A59" s="235"/>
      <c r="B59" s="49"/>
      <c r="C59" s="303"/>
      <c r="D59" s="51"/>
      <c r="F59" s="235"/>
      <c r="G59" s="49"/>
      <c r="H59" s="49"/>
      <c r="I59" s="113"/>
    </row>
    <row r="60" spans="1:11" ht="13.5" thickBot="1">
      <c r="A60" s="230"/>
      <c r="B60" s="51"/>
      <c r="C60" s="51"/>
      <c r="D60" s="51"/>
      <c r="F60" s="51"/>
      <c r="G60" s="51"/>
      <c r="I60" s="51"/>
      <c r="J60" s="51"/>
    </row>
    <row r="61" spans="1:11" s="56" customFormat="1" ht="13.5" thickBot="1">
      <c r="A61" s="411" t="s">
        <v>143</v>
      </c>
      <c r="B61" s="412"/>
      <c r="C61" s="412"/>
      <c r="D61" s="412"/>
      <c r="E61" s="412"/>
      <c r="F61" s="412"/>
      <c r="G61" s="419"/>
      <c r="H61" s="258"/>
      <c r="I61" s="418"/>
      <c r="J61" s="413"/>
      <c r="K61" s="454"/>
    </row>
    <row r="62" spans="1:11">
      <c r="A62" s="416" t="s">
        <v>206</v>
      </c>
      <c r="B62" s="68" t="s">
        <v>129</v>
      </c>
      <c r="C62" s="68" t="s">
        <v>103</v>
      </c>
      <c r="D62" s="68" t="s">
        <v>208</v>
      </c>
      <c r="E62" s="110" t="s">
        <v>227</v>
      </c>
      <c r="F62" s="136" t="s">
        <v>162</v>
      </c>
      <c r="G62" s="420" t="s">
        <v>202</v>
      </c>
      <c r="H62" s="244"/>
      <c r="I62" s="443" t="s">
        <v>227</v>
      </c>
      <c r="J62" s="447" t="s">
        <v>204</v>
      </c>
      <c r="K62" s="443" t="s">
        <v>296</v>
      </c>
    </row>
    <row r="63" spans="1:11">
      <c r="A63" s="416" t="s">
        <v>207</v>
      </c>
      <c r="B63" s="68"/>
      <c r="C63" s="68" t="s">
        <v>78</v>
      </c>
      <c r="D63" s="68" t="s">
        <v>104</v>
      </c>
      <c r="E63" s="110" t="s">
        <v>226</v>
      </c>
      <c r="F63" s="136" t="s">
        <v>204</v>
      </c>
      <c r="G63" s="421" t="s">
        <v>149</v>
      </c>
      <c r="H63" s="244"/>
      <c r="I63" s="445" t="s">
        <v>228</v>
      </c>
      <c r="J63" s="414" t="s">
        <v>205</v>
      </c>
      <c r="K63" s="444" t="s">
        <v>150</v>
      </c>
    </row>
    <row r="64" spans="1:11">
      <c r="A64" s="416"/>
      <c r="B64" s="68"/>
      <c r="C64" s="68"/>
      <c r="D64" s="68" t="s">
        <v>209</v>
      </c>
      <c r="E64" s="410">
        <f>$G$58</f>
        <v>0.91842500000000005</v>
      </c>
      <c r="F64" s="136" t="s">
        <v>205</v>
      </c>
      <c r="G64" s="420" t="s">
        <v>150</v>
      </c>
      <c r="H64" s="244"/>
      <c r="I64" s="445">
        <f>$C$49</f>
        <v>0.93240000000000001</v>
      </c>
      <c r="J64" s="414" t="s">
        <v>142</v>
      </c>
      <c r="K64" s="445" t="s">
        <v>142</v>
      </c>
    </row>
    <row r="65" spans="1:11" ht="13.5" thickBot="1">
      <c r="A65" s="417"/>
      <c r="B65" s="142"/>
      <c r="C65" s="142"/>
      <c r="D65" s="142"/>
      <c r="E65" s="423"/>
      <c r="F65" s="144"/>
      <c r="G65" s="422" t="s">
        <v>281</v>
      </c>
      <c r="H65" s="244"/>
      <c r="I65" s="452"/>
      <c r="J65" s="415"/>
      <c r="K65" s="455" t="s">
        <v>281</v>
      </c>
    </row>
    <row r="66" spans="1:11">
      <c r="A66" s="107"/>
      <c r="B66" s="107"/>
      <c r="C66" s="107"/>
      <c r="D66" s="107"/>
      <c r="E66" s="230"/>
      <c r="F66" s="459"/>
      <c r="G66" s="458"/>
      <c r="H66" s="247"/>
      <c r="I66" s="448"/>
      <c r="J66" s="107"/>
      <c r="K66" s="453"/>
    </row>
    <row r="67" spans="1:11">
      <c r="A67" s="107"/>
      <c r="B67" s="462" t="s">
        <v>295</v>
      </c>
      <c r="C67" s="462" t="s">
        <v>194</v>
      </c>
      <c r="D67" s="462"/>
      <c r="E67" s="463"/>
      <c r="F67" s="464"/>
      <c r="G67" s="465"/>
      <c r="H67" s="466"/>
      <c r="I67" s="467"/>
      <c r="J67" s="462"/>
      <c r="K67" s="453"/>
    </row>
    <row r="68" spans="1:11">
      <c r="A68" s="475">
        <v>42005</v>
      </c>
      <c r="B68" s="462" t="s">
        <v>148</v>
      </c>
      <c r="C68" s="468">
        <v>500</v>
      </c>
      <c r="D68" s="469">
        <v>750</v>
      </c>
      <c r="E68" s="470">
        <f>C68/$G$58</f>
        <v>544.41026757764644</v>
      </c>
      <c r="F68" s="471">
        <f>E68-D68</f>
        <v>-205.58973242235356</v>
      </c>
      <c r="G68" s="472">
        <f>F68</f>
        <v>-205.58973242235356</v>
      </c>
      <c r="H68" s="473"/>
      <c r="I68" s="474">
        <f>C68/$C$49</f>
        <v>536.25053625053624</v>
      </c>
      <c r="J68" s="469">
        <f>I68-D68</f>
        <v>-213.74946374946376</v>
      </c>
      <c r="K68" s="274">
        <v>0</v>
      </c>
    </row>
    <row r="69" spans="1:11">
      <c r="A69" s="456" t="s">
        <v>194</v>
      </c>
      <c r="B69" s="107"/>
      <c r="C69" s="288" t="s">
        <v>194</v>
      </c>
      <c r="D69" s="263" t="s">
        <v>194</v>
      </c>
      <c r="E69" s="267" t="s">
        <v>194</v>
      </c>
      <c r="F69" s="460" t="s">
        <v>194</v>
      </c>
      <c r="G69" s="265"/>
      <c r="H69" s="266"/>
      <c r="I69" s="449" t="s">
        <v>194</v>
      </c>
      <c r="J69" s="263" t="s">
        <v>194</v>
      </c>
      <c r="K69" s="274" t="s">
        <v>194</v>
      </c>
    </row>
    <row r="70" spans="1:11" ht="13.5" thickBot="1">
      <c r="A70" s="214"/>
      <c r="B70" s="214"/>
      <c r="C70" s="215"/>
      <c r="D70" s="264"/>
      <c r="E70" s="457"/>
      <c r="F70" s="461"/>
      <c r="G70" s="268"/>
      <c r="H70" s="266"/>
      <c r="I70" s="450"/>
      <c r="J70" s="264"/>
      <c r="K70" s="451"/>
    </row>
    <row r="71" spans="1:11">
      <c r="A71" s="51"/>
      <c r="B71" s="216"/>
      <c r="C71" s="217"/>
      <c r="D71" s="263"/>
      <c r="E71" s="270"/>
      <c r="F71" s="271"/>
      <c r="G71" s="272"/>
      <c r="H71" s="266"/>
      <c r="I71" s="273"/>
      <c r="K71" s="276"/>
    </row>
    <row r="72" spans="1:11">
      <c r="A72" s="51"/>
      <c r="C72" s="108" t="s">
        <v>105</v>
      </c>
      <c r="D72" s="476">
        <f>SUM(D68:D69)</f>
        <v>750</v>
      </c>
      <c r="E72" s="477"/>
      <c r="F72" s="478">
        <f>SUM(F68:F69)</f>
        <v>-205.58973242235356</v>
      </c>
      <c r="G72" s="479">
        <f>SUM(G68:G69)</f>
        <v>-205.58973242235356</v>
      </c>
      <c r="H72" s="480"/>
      <c r="I72" s="481"/>
      <c r="J72" s="326"/>
      <c r="K72" s="482">
        <f>SUM(K68:K69)</f>
        <v>0</v>
      </c>
    </row>
    <row r="73" spans="1:11" ht="13.5" thickBot="1">
      <c r="A73" s="51"/>
      <c r="B73" s="108"/>
      <c r="C73" s="115"/>
      <c r="D73" s="117"/>
      <c r="E73" s="277"/>
      <c r="F73" s="278"/>
      <c r="G73" s="279"/>
      <c r="H73" s="266"/>
      <c r="I73" s="273"/>
      <c r="K73" s="280"/>
    </row>
    <row r="74" spans="1:11" ht="13.5" thickBot="1">
      <c r="A74" s="51"/>
      <c r="B74" s="108"/>
      <c r="C74" s="115"/>
      <c r="D74" s="118"/>
      <c r="E74" s="118"/>
      <c r="F74" s="118"/>
      <c r="G74" s="119"/>
      <c r="H74" s="120"/>
    </row>
    <row r="75" spans="1:11">
      <c r="A75" s="51"/>
      <c r="B75" s="218" t="s">
        <v>152</v>
      </c>
      <c r="C75" s="219"/>
      <c r="D75" s="220"/>
      <c r="E75" s="225"/>
      <c r="F75" s="483">
        <f>F72</f>
        <v>-205.58973242235356</v>
      </c>
      <c r="G75" s="273"/>
      <c r="H75" s="120"/>
    </row>
    <row r="76" spans="1:11" ht="13.5" thickBot="1">
      <c r="A76" s="51"/>
      <c r="B76" s="221" t="s">
        <v>320</v>
      </c>
      <c r="C76" s="222"/>
      <c r="D76" s="223"/>
      <c r="E76" s="224"/>
      <c r="F76" s="281"/>
      <c r="G76" s="273"/>
      <c r="H76" s="120"/>
    </row>
    <row r="77" spans="1:11" s="62" customFormat="1" ht="13.5" thickBot="1">
      <c r="B77" s="108"/>
      <c r="C77" s="116"/>
      <c r="D77" s="120"/>
      <c r="E77" s="121"/>
      <c r="F77" s="266"/>
      <c r="G77" s="282"/>
      <c r="H77" s="120"/>
    </row>
    <row r="78" spans="1:11" s="62" customFormat="1">
      <c r="B78" s="108"/>
      <c r="C78" s="226" t="s">
        <v>151</v>
      </c>
      <c r="D78" s="227"/>
      <c r="E78" s="227"/>
      <c r="F78" s="283"/>
      <c r="G78" s="484">
        <f>G72</f>
        <v>-205.58973242235356</v>
      </c>
      <c r="H78" s="121"/>
    </row>
    <row r="79" spans="1:11" s="62" customFormat="1" ht="13.5" thickBot="1">
      <c r="B79" s="108"/>
      <c r="C79" s="228" t="s">
        <v>282</v>
      </c>
      <c r="D79" s="229"/>
      <c r="E79" s="229"/>
      <c r="F79" s="284"/>
      <c r="G79" s="285"/>
      <c r="H79" s="121"/>
    </row>
    <row r="80" spans="1:11" s="62" customFormat="1" ht="13.5" thickBot="1">
      <c r="B80" s="108"/>
      <c r="C80" s="116"/>
      <c r="D80" s="120"/>
      <c r="E80" s="121"/>
      <c r="F80" s="121"/>
      <c r="G80" s="120"/>
      <c r="H80" s="120"/>
    </row>
    <row r="81" spans="1:11" s="62" customFormat="1">
      <c r="B81" s="108"/>
      <c r="C81" s="116"/>
      <c r="G81" s="236" t="s">
        <v>139</v>
      </c>
      <c r="H81" s="237"/>
      <c r="I81" s="237"/>
      <c r="J81" s="237"/>
      <c r="K81" s="286">
        <f>K72</f>
        <v>0</v>
      </c>
    </row>
    <row r="82" spans="1:11" s="62" customFormat="1" ht="13.5" thickBot="1">
      <c r="B82" s="108"/>
      <c r="C82" s="116"/>
      <c r="G82" s="238" t="s">
        <v>362</v>
      </c>
      <c r="H82" s="239"/>
      <c r="I82" s="239"/>
      <c r="J82" s="239"/>
      <c r="K82" s="287"/>
    </row>
    <row r="83" spans="1:11" s="62" customFormat="1" ht="13.5" thickBot="1">
      <c r="A83" s="259" t="s">
        <v>144</v>
      </c>
      <c r="B83" s="260"/>
      <c r="C83" s="260"/>
      <c r="D83" s="260"/>
      <c r="E83" s="260"/>
      <c r="F83" s="260"/>
      <c r="G83" s="261"/>
      <c r="H83" s="258"/>
      <c r="I83" s="500"/>
      <c r="J83" s="262"/>
      <c r="K83" s="501"/>
    </row>
    <row r="84" spans="1:11">
      <c r="A84" s="416" t="s">
        <v>206</v>
      </c>
      <c r="B84" s="68" t="s">
        <v>129</v>
      </c>
      <c r="C84" s="68" t="s">
        <v>103</v>
      </c>
      <c r="D84" s="68" t="s">
        <v>208</v>
      </c>
      <c r="E84" s="134" t="s">
        <v>227</v>
      </c>
      <c r="F84" s="443" t="s">
        <v>162</v>
      </c>
      <c r="G84" s="443" t="s">
        <v>202</v>
      </c>
      <c r="H84" s="244"/>
      <c r="I84" s="443" t="s">
        <v>227</v>
      </c>
      <c r="J84" s="443" t="s">
        <v>204</v>
      </c>
      <c r="K84" s="443" t="s">
        <v>296</v>
      </c>
    </row>
    <row r="85" spans="1:11">
      <c r="A85" s="416" t="s">
        <v>207</v>
      </c>
      <c r="B85" s="68"/>
      <c r="C85" s="68" t="s">
        <v>78</v>
      </c>
      <c r="D85" s="68" t="s">
        <v>104</v>
      </c>
      <c r="E85" s="134" t="s">
        <v>226</v>
      </c>
      <c r="F85" s="445" t="s">
        <v>204</v>
      </c>
      <c r="G85" s="444" t="s">
        <v>149</v>
      </c>
      <c r="H85" s="244"/>
      <c r="I85" s="445" t="s">
        <v>228</v>
      </c>
      <c r="J85" s="445" t="s">
        <v>205</v>
      </c>
      <c r="K85" s="444" t="s">
        <v>150</v>
      </c>
    </row>
    <row r="86" spans="1:11">
      <c r="A86" s="416"/>
      <c r="B86" s="68"/>
      <c r="C86" s="68"/>
      <c r="D86" s="68" t="s">
        <v>209</v>
      </c>
      <c r="E86" s="497">
        <f>$G$58</f>
        <v>0.91842500000000005</v>
      </c>
      <c r="F86" s="445" t="s">
        <v>205</v>
      </c>
      <c r="G86" s="445" t="s">
        <v>150</v>
      </c>
      <c r="H86" s="244"/>
      <c r="I86" s="445">
        <f>$C$49</f>
        <v>0.93240000000000001</v>
      </c>
      <c r="J86" s="445" t="s">
        <v>142</v>
      </c>
      <c r="K86" s="445" t="s">
        <v>142</v>
      </c>
    </row>
    <row r="87" spans="1:11" ht="13.5" thickBot="1">
      <c r="A87" s="417"/>
      <c r="B87" s="142"/>
      <c r="C87" s="142"/>
      <c r="D87" s="142"/>
      <c r="E87" s="498"/>
      <c r="F87" s="452"/>
      <c r="G87" s="455" t="s">
        <v>281</v>
      </c>
      <c r="H87" s="244"/>
      <c r="I87" s="452"/>
      <c r="J87" s="452"/>
      <c r="K87" s="455" t="s">
        <v>281</v>
      </c>
    </row>
    <row r="88" spans="1:11">
      <c r="A88" s="107"/>
      <c r="B88" s="462" t="s">
        <v>295</v>
      </c>
      <c r="C88" s="462" t="s">
        <v>194</v>
      </c>
      <c r="D88" s="462"/>
      <c r="E88" s="493"/>
      <c r="F88" s="462"/>
      <c r="G88" s="462"/>
      <c r="H88" s="466"/>
      <c r="I88" s="467"/>
      <c r="J88" s="495"/>
      <c r="K88" s="496"/>
    </row>
    <row r="89" spans="1:11" s="198" customFormat="1">
      <c r="A89" s="488">
        <v>42005</v>
      </c>
      <c r="B89" s="462" t="s">
        <v>229</v>
      </c>
      <c r="C89" s="468">
        <v>1000</v>
      </c>
      <c r="D89" s="469">
        <v>1144</v>
      </c>
      <c r="E89" s="470">
        <f>C89/$G$58</f>
        <v>1088.8205351552929</v>
      </c>
      <c r="F89" s="469">
        <f>E89-D89</f>
        <v>-55.179464844707127</v>
      </c>
      <c r="G89" s="469"/>
      <c r="H89" s="473"/>
      <c r="I89" s="470">
        <f>C89/$C$49</f>
        <v>1072.5010725010725</v>
      </c>
      <c r="J89" s="469">
        <f>I89-D89</f>
        <v>-71.498927498927515</v>
      </c>
      <c r="K89" s="489">
        <f>J89</f>
        <v>-71.498927498927515</v>
      </c>
    </row>
    <row r="90" spans="1:11" s="198" customFormat="1">
      <c r="A90" s="488">
        <v>42036</v>
      </c>
      <c r="B90" s="462" t="s">
        <v>230</v>
      </c>
      <c r="C90" s="468">
        <v>1600</v>
      </c>
      <c r="D90" s="469">
        <v>1771.04</v>
      </c>
      <c r="E90" s="470">
        <f>C90/$G$58</f>
        <v>1742.1128562484687</v>
      </c>
      <c r="F90" s="469">
        <f>E90-D90</f>
        <v>-28.927143751531275</v>
      </c>
      <c r="G90" s="469">
        <f>F90</f>
        <v>-28.927143751531275</v>
      </c>
      <c r="H90" s="473"/>
      <c r="I90" s="470">
        <f>C90/$C$49</f>
        <v>1716.001716001716</v>
      </c>
      <c r="J90" s="469">
        <f>I90-D90</f>
        <v>-55.038283998283987</v>
      </c>
      <c r="K90" s="489">
        <v>0</v>
      </c>
    </row>
    <row r="91" spans="1:11" s="198" customFormat="1">
      <c r="A91" s="488">
        <v>42036</v>
      </c>
      <c r="B91" s="462" t="s">
        <v>231</v>
      </c>
      <c r="C91" s="468">
        <v>2500</v>
      </c>
      <c r="D91" s="469">
        <v>2767</v>
      </c>
      <c r="E91" s="470">
        <f>C91/$G$58</f>
        <v>2722.0513378882324</v>
      </c>
      <c r="F91" s="469">
        <f>E91-D91</f>
        <v>-44.94866211176759</v>
      </c>
      <c r="G91" s="469">
        <f>E91-D91</f>
        <v>-44.94866211176759</v>
      </c>
      <c r="H91" s="473"/>
      <c r="I91" s="470">
        <f>C91/$C$49</f>
        <v>2681.2526812526812</v>
      </c>
      <c r="J91" s="469">
        <f>I91-D91</f>
        <v>-85.747318747318786</v>
      </c>
      <c r="K91" s="489">
        <v>0</v>
      </c>
    </row>
    <row r="92" spans="1:11">
      <c r="A92" s="101"/>
      <c r="B92" s="101"/>
      <c r="C92" s="101"/>
      <c r="D92" s="269"/>
      <c r="E92" s="494"/>
      <c r="F92" s="269"/>
      <c r="G92" s="269"/>
      <c r="H92" s="266"/>
      <c r="I92" s="289"/>
      <c r="J92" s="269"/>
      <c r="K92" s="101"/>
    </row>
    <row r="93" spans="1:11">
      <c r="A93" s="51"/>
      <c r="B93" s="248"/>
      <c r="C93" s="248"/>
      <c r="D93" s="290"/>
      <c r="E93" s="291"/>
      <c r="F93" s="275"/>
      <c r="G93" s="292"/>
      <c r="H93" s="266"/>
      <c r="I93" s="273"/>
      <c r="K93" s="446"/>
    </row>
    <row r="94" spans="1:11">
      <c r="A94" s="51"/>
      <c r="C94" s="108" t="s">
        <v>105</v>
      </c>
      <c r="D94" s="476">
        <f>SUM(D89:D91)</f>
        <v>5682.04</v>
      </c>
      <c r="E94" s="485" t="s">
        <v>194</v>
      </c>
      <c r="F94" s="478">
        <f>SUM(F89:F91)</f>
        <v>-129.05527070800599</v>
      </c>
      <c r="G94" s="486">
        <f>SUM(G89:G91)</f>
        <v>-73.875805863298865</v>
      </c>
      <c r="H94" s="480"/>
      <c r="I94" s="481"/>
      <c r="J94" s="326"/>
      <c r="K94" s="487">
        <f>SUM(K89:K91)</f>
        <v>-71.498927498927515</v>
      </c>
    </row>
    <row r="95" spans="1:11" ht="13.5" thickBot="1">
      <c r="A95" s="51"/>
      <c r="B95" s="108"/>
      <c r="C95" s="51"/>
      <c r="D95" s="269"/>
      <c r="E95" s="267"/>
      <c r="F95" s="278"/>
      <c r="G95" s="293"/>
      <c r="H95" s="266"/>
      <c r="I95" s="273"/>
      <c r="K95" s="294"/>
    </row>
    <row r="96" spans="1:11" ht="13.5" thickBot="1">
      <c r="A96" s="51"/>
      <c r="B96" s="108"/>
      <c r="C96" s="51"/>
      <c r="D96" s="53"/>
      <c r="E96" s="53"/>
      <c r="F96" s="53"/>
    </row>
    <row r="97" spans="1:11">
      <c r="A97" s="51"/>
      <c r="B97" s="218" t="s">
        <v>153</v>
      </c>
      <c r="C97" s="225"/>
      <c r="D97" s="225"/>
      <c r="E97" s="225"/>
      <c r="F97" s="490">
        <f>F94</f>
        <v>-129.05527070800599</v>
      </c>
    </row>
    <row r="98" spans="1:11" ht="13.5" thickBot="1">
      <c r="A98" s="51"/>
      <c r="B98" s="221" t="s">
        <v>363</v>
      </c>
      <c r="C98" s="254"/>
      <c r="D98" s="255"/>
      <c r="E98" s="256"/>
      <c r="F98" s="257"/>
    </row>
    <row r="99" spans="1:11" ht="13.5" thickBot="1">
      <c r="A99" s="51"/>
      <c r="B99" s="51"/>
      <c r="C99" s="51"/>
      <c r="D99" s="51"/>
      <c r="E99" s="51"/>
      <c r="F99" s="51"/>
    </row>
    <row r="100" spans="1:11" s="62" customFormat="1">
      <c r="B100" s="108"/>
      <c r="C100" s="249" t="s">
        <v>154</v>
      </c>
      <c r="D100" s="250"/>
      <c r="E100" s="250"/>
      <c r="F100" s="250"/>
      <c r="G100" s="491">
        <f>G94</f>
        <v>-73.875805863298865</v>
      </c>
      <c r="H100" s="245"/>
    </row>
    <row r="101" spans="1:11" s="62" customFormat="1" ht="13.5" thickBot="1">
      <c r="B101" s="108"/>
      <c r="C101" s="251" t="s">
        <v>364</v>
      </c>
      <c r="D101" s="252"/>
      <c r="E101" s="252"/>
      <c r="F101" s="252"/>
      <c r="G101" s="253"/>
      <c r="H101" s="246"/>
    </row>
    <row r="102" spans="1:11" ht="13.5" thickBot="1">
      <c r="A102" s="51"/>
      <c r="B102" s="51"/>
      <c r="C102" s="51"/>
      <c r="D102" s="51"/>
      <c r="E102" s="51"/>
      <c r="F102" s="51"/>
    </row>
    <row r="103" spans="1:11">
      <c r="A103" s="51"/>
      <c r="B103" s="51"/>
      <c r="C103" s="51"/>
      <c r="D103" s="51"/>
      <c r="E103" s="51"/>
      <c r="G103" s="295" t="s">
        <v>139</v>
      </c>
      <c r="H103" s="296"/>
      <c r="I103" s="296"/>
      <c r="J103" s="296"/>
      <c r="K103" s="492">
        <f>K94</f>
        <v>-71.498927498927515</v>
      </c>
    </row>
    <row r="104" spans="1:11" ht="13.5" thickBot="1">
      <c r="G104" s="297" t="s">
        <v>321</v>
      </c>
      <c r="H104" s="298"/>
      <c r="I104" s="298"/>
      <c r="J104" s="298"/>
      <c r="K104" s="299"/>
    </row>
    <row r="107" spans="1:11">
      <c r="A107" s="757"/>
      <c r="B107" s="758"/>
      <c r="C107" s="759"/>
      <c r="D107" s="760"/>
      <c r="E107" s="760"/>
      <c r="F107" s="760"/>
      <c r="G107" s="1004"/>
      <c r="H107" s="1004"/>
      <c r="I107" s="760"/>
      <c r="J107" s="762"/>
    </row>
    <row r="108" spans="1:11" ht="15.75">
      <c r="A108" s="763" t="s">
        <v>387</v>
      </c>
      <c r="B108" s="764"/>
      <c r="C108" s="765"/>
      <c r="D108" s="766"/>
      <c r="E108" s="766"/>
      <c r="F108" s="766"/>
      <c r="G108" s="1005"/>
      <c r="H108" s="1005"/>
      <c r="I108" s="766"/>
      <c r="J108" s="768"/>
    </row>
    <row r="109" spans="1:11" ht="15.75">
      <c r="A109" s="854"/>
      <c r="B109" s="855"/>
      <c r="C109" s="856"/>
      <c r="D109" s="857"/>
      <c r="E109" s="857"/>
      <c r="F109" s="857"/>
      <c r="G109" s="1006"/>
      <c r="H109" s="1006"/>
      <c r="I109" s="857"/>
      <c r="J109" s="859"/>
    </row>
    <row r="110" spans="1:11">
      <c r="A110" s="1007"/>
      <c r="B110" s="1007"/>
      <c r="C110" s="1007"/>
      <c r="D110" s="1007"/>
      <c r="E110" s="1007"/>
      <c r="F110" s="1007"/>
      <c r="G110" s="1007"/>
      <c r="H110" s="1014"/>
      <c r="I110" s="1007"/>
      <c r="J110" s="1007"/>
      <c r="K110" s="1007"/>
    </row>
    <row r="111" spans="1:11">
      <c r="A111" s="1007"/>
      <c r="B111" s="1007"/>
      <c r="C111" s="1007"/>
      <c r="D111" s="1007"/>
      <c r="E111" s="1007"/>
      <c r="F111" s="1007"/>
      <c r="G111" s="1007"/>
      <c r="H111" s="1014"/>
      <c r="I111" s="1007"/>
      <c r="J111" s="1007"/>
      <c r="K111" s="1007"/>
    </row>
    <row r="112" spans="1:11">
      <c r="A112" s="1007"/>
      <c r="B112" s="1007"/>
      <c r="C112" s="1007"/>
      <c r="D112" s="1007"/>
      <c r="E112" s="1007"/>
      <c r="F112" s="1007"/>
      <c r="G112" s="1007"/>
      <c r="H112" s="1014"/>
      <c r="I112" s="1007"/>
      <c r="J112" s="1007"/>
      <c r="K112" s="1007"/>
    </row>
    <row r="113" spans="1:11">
      <c r="A113" s="1493" t="s">
        <v>285</v>
      </c>
      <c r="B113" s="1494"/>
      <c r="C113" s="1495"/>
      <c r="D113" s="1007"/>
      <c r="E113" s="1007"/>
      <c r="F113" s="1493" t="s">
        <v>286</v>
      </c>
      <c r="G113" s="1499"/>
      <c r="H113" s="1499"/>
      <c r="I113" s="1500"/>
      <c r="J113" s="1007"/>
      <c r="K113" s="1007"/>
    </row>
    <row r="114" spans="1:11">
      <c r="A114" s="1496"/>
      <c r="B114" s="1497"/>
      <c r="C114" s="1498"/>
      <c r="D114" s="1007"/>
      <c r="E114" s="1007"/>
      <c r="F114" s="1501"/>
      <c r="G114" s="1502"/>
      <c r="H114" s="1502"/>
      <c r="I114" s="1503"/>
      <c r="J114" s="1007"/>
      <c r="K114" s="1007"/>
    </row>
    <row r="115" spans="1:11">
      <c r="A115" s="1008"/>
      <c r="B115" s="1009"/>
      <c r="C115" s="1010"/>
      <c r="D115" s="1009"/>
      <c r="E115" s="1007"/>
      <c r="F115" s="1011"/>
      <c r="G115" s="1009"/>
      <c r="H115" s="1009"/>
      <c r="I115" s="1012"/>
      <c r="J115" s="1445"/>
      <c r="K115" s="1007"/>
    </row>
    <row r="116" spans="1:11">
      <c r="A116" s="1011" t="s">
        <v>361</v>
      </c>
      <c r="B116" s="1009"/>
      <c r="C116" s="1013"/>
      <c r="D116" s="1009"/>
      <c r="E116" s="1007"/>
      <c r="F116" s="1011" t="s">
        <v>106</v>
      </c>
      <c r="G116" s="1009"/>
      <c r="H116" s="1014"/>
      <c r="I116" s="1015"/>
      <c r="J116" s="1445"/>
      <c r="K116" s="1007"/>
    </row>
    <row r="117" spans="1:11">
      <c r="A117" s="1011" t="s">
        <v>194</v>
      </c>
      <c r="B117" s="1009"/>
      <c r="C117" s="1016"/>
      <c r="D117" s="1017" t="s">
        <v>194</v>
      </c>
      <c r="E117" s="1007"/>
      <c r="F117" s="1011" t="s">
        <v>107</v>
      </c>
      <c r="G117" s="1009"/>
      <c r="H117" s="1014"/>
      <c r="I117" s="1015"/>
      <c r="J117" s="1007"/>
      <c r="K117" s="1007"/>
    </row>
    <row r="118" spans="1:11">
      <c r="A118" s="1018" t="s">
        <v>283</v>
      </c>
      <c r="B118" s="1019"/>
      <c r="C118" s="1020" t="s">
        <v>467</v>
      </c>
      <c r="D118" s="1009"/>
      <c r="E118" s="1007"/>
      <c r="F118" s="1021" t="s">
        <v>283</v>
      </c>
      <c r="G118" s="1022"/>
      <c r="H118" s="1009"/>
      <c r="I118" s="1023"/>
      <c r="J118" s="1007"/>
      <c r="K118" s="1007"/>
    </row>
    <row r="119" spans="1:11">
      <c r="A119" s="1024" t="s">
        <v>108</v>
      </c>
      <c r="B119" s="1009"/>
      <c r="C119" s="1025" t="s">
        <v>194</v>
      </c>
      <c r="D119" s="1009"/>
      <c r="E119" s="1007"/>
      <c r="F119" s="1024" t="s">
        <v>108</v>
      </c>
      <c r="G119" s="1026" t="s">
        <v>194</v>
      </c>
      <c r="H119" s="1009"/>
      <c r="I119" s="1023"/>
      <c r="J119" s="1007"/>
      <c r="K119" s="1007"/>
    </row>
    <row r="120" spans="1:11">
      <c r="A120" s="1027"/>
      <c r="B120" s="1009"/>
      <c r="C120" s="1028"/>
      <c r="D120" s="1009"/>
      <c r="E120" s="1007"/>
      <c r="F120" s="1027"/>
      <c r="G120" s="1029"/>
      <c r="H120" s="1009"/>
      <c r="I120" s="1030" t="s">
        <v>257</v>
      </c>
      <c r="J120" s="1007"/>
      <c r="K120" s="1007"/>
    </row>
    <row r="121" spans="1:11">
      <c r="A121" s="1031" t="s">
        <v>194</v>
      </c>
      <c r="B121" s="1009" t="s">
        <v>194</v>
      </c>
      <c r="C121" s="1010"/>
      <c r="D121" s="1009"/>
      <c r="E121" s="1007"/>
      <c r="F121" s="1027"/>
      <c r="G121" s="1029"/>
      <c r="H121" s="1009"/>
      <c r="I121" s="1030"/>
      <c r="J121" s="1007"/>
      <c r="K121" s="1007"/>
    </row>
    <row r="122" spans="1:11">
      <c r="A122" s="1031" t="s">
        <v>194</v>
      </c>
      <c r="B122" s="1009" t="s">
        <v>194</v>
      </c>
      <c r="C122" s="1010"/>
      <c r="D122" s="1009"/>
      <c r="E122" s="1007"/>
      <c r="F122" s="1027"/>
      <c r="G122" s="1029"/>
      <c r="H122" s="1009"/>
      <c r="I122" s="1030"/>
      <c r="J122" s="1007"/>
      <c r="K122" s="1007"/>
    </row>
    <row r="123" spans="1:11">
      <c r="A123" s="1008"/>
      <c r="B123" s="1009"/>
      <c r="C123" s="1010"/>
      <c r="D123" s="1009"/>
      <c r="E123" s="1007"/>
      <c r="F123" s="1027"/>
      <c r="G123" s="1029"/>
      <c r="H123" s="1009"/>
      <c r="I123" s="1030"/>
      <c r="J123" s="1007"/>
      <c r="K123" s="1007"/>
    </row>
    <row r="124" spans="1:11">
      <c r="A124" s="1031" t="s">
        <v>194</v>
      </c>
      <c r="B124" s="1009" t="s">
        <v>194</v>
      </c>
      <c r="C124" s="1010"/>
      <c r="D124" s="1009"/>
      <c r="E124" s="1007"/>
      <c r="F124" s="1027"/>
      <c r="G124" s="1029"/>
      <c r="H124" s="1009"/>
      <c r="I124" s="1030"/>
      <c r="J124" s="1007"/>
      <c r="K124" s="1007"/>
    </row>
    <row r="125" spans="1:11">
      <c r="A125" s="1031" t="s">
        <v>194</v>
      </c>
      <c r="B125" s="1009" t="s">
        <v>194</v>
      </c>
      <c r="C125" s="1010"/>
      <c r="D125" s="1009"/>
      <c r="E125" s="1007"/>
      <c r="F125" s="1027"/>
      <c r="G125" s="1029"/>
      <c r="H125" s="1009"/>
      <c r="I125" s="1030"/>
      <c r="J125" s="1007"/>
      <c r="K125" s="1007"/>
    </row>
    <row r="126" spans="1:11">
      <c r="A126" s="1031" t="s">
        <v>194</v>
      </c>
      <c r="B126" s="1009" t="s">
        <v>194</v>
      </c>
      <c r="C126" s="1010"/>
      <c r="D126" s="1009"/>
      <c r="E126" s="1007"/>
      <c r="F126" s="1027"/>
      <c r="G126" s="1029"/>
      <c r="H126" s="1009"/>
      <c r="I126" s="1030"/>
      <c r="J126" s="1007"/>
      <c r="K126" s="1007"/>
    </row>
    <row r="127" spans="1:11">
      <c r="A127" s="1031" t="s">
        <v>194</v>
      </c>
      <c r="B127" s="1009" t="s">
        <v>194</v>
      </c>
      <c r="C127" s="1010"/>
      <c r="D127" s="1009"/>
      <c r="E127" s="1007"/>
      <c r="F127" s="1027"/>
      <c r="G127" s="1029"/>
      <c r="H127" s="1009"/>
      <c r="I127" s="1030" t="s">
        <v>258</v>
      </c>
      <c r="J127" s="1007"/>
      <c r="K127" s="1007"/>
    </row>
    <row r="128" spans="1:11">
      <c r="A128" s="1032"/>
      <c r="B128" s="1009"/>
      <c r="C128" s="1010"/>
      <c r="D128" s="1009"/>
      <c r="E128" s="1007"/>
      <c r="F128" s="1032"/>
      <c r="G128" s="1033"/>
      <c r="H128" s="1009"/>
      <c r="I128" s="1023"/>
      <c r="J128" s="1007"/>
      <c r="K128" s="1007"/>
    </row>
    <row r="129" spans="1:11">
      <c r="A129" s="1008" t="s">
        <v>194</v>
      </c>
      <c r="B129" s="1009" t="s">
        <v>194</v>
      </c>
      <c r="C129" s="1010"/>
      <c r="D129" s="1009"/>
      <c r="E129" s="1007"/>
      <c r="F129" s="1008" t="s">
        <v>145</v>
      </c>
      <c r="G129" s="1034" t="e">
        <f>AVERAGE(G120:G127)</f>
        <v>#DIV/0!</v>
      </c>
      <c r="H129" s="1009"/>
      <c r="I129" s="1023"/>
      <c r="J129" s="1007"/>
      <c r="K129" s="1007"/>
    </row>
    <row r="130" spans="1:11">
      <c r="A130" s="1035"/>
      <c r="B130" s="1036"/>
      <c r="C130" s="1037"/>
      <c r="D130" s="1009"/>
      <c r="E130" s="1007"/>
      <c r="F130" s="1035"/>
      <c r="G130" s="1036"/>
      <c r="H130" s="1036"/>
      <c r="I130" s="1038"/>
      <c r="J130" s="1007"/>
      <c r="K130" s="1007"/>
    </row>
    <row r="131" spans="1:11" ht="13.5" thickBot="1">
      <c r="A131" s="1008"/>
      <c r="B131" s="1009"/>
      <c r="C131" s="1009"/>
      <c r="D131" s="1009"/>
      <c r="E131" s="1007"/>
      <c r="F131" s="1009"/>
      <c r="G131" s="1009"/>
      <c r="H131" s="1014"/>
      <c r="I131" s="1009"/>
      <c r="J131" s="1009"/>
      <c r="K131" s="1007"/>
    </row>
    <row r="132" spans="1:11" ht="13.5" thickBot="1">
      <c r="A132" s="1039" t="s">
        <v>143</v>
      </c>
      <c r="B132" s="1040"/>
      <c r="C132" s="1040"/>
      <c r="D132" s="1040"/>
      <c r="E132" s="1040"/>
      <c r="F132" s="1040"/>
      <c r="G132" s="1041"/>
      <c r="H132" s="1042"/>
      <c r="I132" s="1043"/>
      <c r="J132" s="1044"/>
      <c r="K132" s="1045"/>
    </row>
    <row r="133" spans="1:11">
      <c r="A133" s="1046" t="s">
        <v>206</v>
      </c>
      <c r="B133" s="662" t="s">
        <v>129</v>
      </c>
      <c r="C133" s="662" t="s">
        <v>468</v>
      </c>
      <c r="D133" s="662" t="s">
        <v>208</v>
      </c>
      <c r="E133" s="1047" t="s">
        <v>227</v>
      </c>
      <c r="F133" s="664" t="s">
        <v>162</v>
      </c>
      <c r="G133" s="1048" t="s">
        <v>202</v>
      </c>
      <c r="H133" s="737"/>
      <c r="I133" s="1049" t="s">
        <v>227</v>
      </c>
      <c r="J133" s="1050" t="s">
        <v>204</v>
      </c>
      <c r="K133" s="1049" t="s">
        <v>296</v>
      </c>
    </row>
    <row r="134" spans="1:11">
      <c r="A134" s="1046" t="s">
        <v>207</v>
      </c>
      <c r="B134" s="662"/>
      <c r="C134" s="662" t="s">
        <v>467</v>
      </c>
      <c r="D134" s="662" t="s">
        <v>104</v>
      </c>
      <c r="E134" s="1047" t="s">
        <v>226</v>
      </c>
      <c r="F134" s="664" t="s">
        <v>204</v>
      </c>
      <c r="G134" s="1051" t="s">
        <v>149</v>
      </c>
      <c r="H134" s="737"/>
      <c r="I134" s="1052" t="s">
        <v>228</v>
      </c>
      <c r="J134" s="1053" t="s">
        <v>205</v>
      </c>
      <c r="K134" s="1054" t="s">
        <v>150</v>
      </c>
    </row>
    <row r="135" spans="1:11">
      <c r="A135" s="1046"/>
      <c r="B135" s="662"/>
      <c r="C135" s="662"/>
      <c r="D135" s="662" t="s">
        <v>209</v>
      </c>
      <c r="E135" s="1055">
        <f>$G$128</f>
        <v>0</v>
      </c>
      <c r="F135" s="664" t="s">
        <v>205</v>
      </c>
      <c r="G135" s="1048" t="s">
        <v>150</v>
      </c>
      <c r="H135" s="737"/>
      <c r="I135" s="1056"/>
      <c r="J135" s="1053" t="s">
        <v>142</v>
      </c>
      <c r="K135" s="1052" t="s">
        <v>142</v>
      </c>
    </row>
    <row r="136" spans="1:11" ht="13.5" thickBot="1">
      <c r="A136" s="1057"/>
      <c r="B136" s="1058"/>
      <c r="C136" s="1058"/>
      <c r="D136" s="1058"/>
      <c r="E136" s="1059"/>
      <c r="F136" s="1060"/>
      <c r="G136" s="1061" t="s">
        <v>281</v>
      </c>
      <c r="H136" s="737"/>
      <c r="I136" s="1062"/>
      <c r="J136" s="1063"/>
      <c r="K136" s="1064" t="s">
        <v>281</v>
      </c>
    </row>
    <row r="137" spans="1:11">
      <c r="A137" s="1065"/>
      <c r="B137" s="1065"/>
      <c r="C137" s="1065"/>
      <c r="D137" s="1065"/>
      <c r="E137" s="1008"/>
      <c r="F137" s="1066"/>
      <c r="G137" s="1067"/>
      <c r="H137" s="1068"/>
      <c r="I137" s="1069"/>
      <c r="J137" s="1065"/>
      <c r="K137" s="1070"/>
    </row>
    <row r="138" spans="1:11">
      <c r="A138" s="1065"/>
      <c r="B138" s="1071"/>
      <c r="C138" s="1071" t="s">
        <v>194</v>
      </c>
      <c r="D138" s="1071"/>
      <c r="E138" s="1072"/>
      <c r="F138" s="1073"/>
      <c r="G138" s="1074"/>
      <c r="H138" s="1075"/>
      <c r="I138" s="1076"/>
      <c r="J138" s="1071"/>
      <c r="K138" s="1070"/>
    </row>
    <row r="139" spans="1:11">
      <c r="A139" s="1077"/>
      <c r="B139" s="1071"/>
      <c r="C139" s="1078"/>
      <c r="D139" s="1079"/>
      <c r="E139" s="1080"/>
      <c r="F139" s="1081"/>
      <c r="G139" s="1082"/>
      <c r="H139" s="1083"/>
      <c r="I139" s="1084"/>
      <c r="J139" s="1079"/>
      <c r="K139" s="1085"/>
    </row>
    <row r="140" spans="1:11">
      <c r="A140" s="1086" t="s">
        <v>194</v>
      </c>
      <c r="B140" s="1065"/>
      <c r="C140" s="1087" t="s">
        <v>194</v>
      </c>
      <c r="D140" s="1088" t="s">
        <v>194</v>
      </c>
      <c r="E140" s="1089" t="s">
        <v>194</v>
      </c>
      <c r="F140" s="1090" t="s">
        <v>194</v>
      </c>
      <c r="G140" s="1091"/>
      <c r="H140" s="1092"/>
      <c r="I140" s="1093" t="s">
        <v>194</v>
      </c>
      <c r="J140" s="1088" t="s">
        <v>194</v>
      </c>
      <c r="K140" s="1085" t="s">
        <v>194</v>
      </c>
    </row>
    <row r="141" spans="1:11" ht="13.5" thickBot="1">
      <c r="A141" s="1094"/>
      <c r="B141" s="1094"/>
      <c r="C141" s="1095"/>
      <c r="D141" s="1096"/>
      <c r="E141" s="1097"/>
      <c r="F141" s="1098"/>
      <c r="G141" s="1099"/>
      <c r="H141" s="1092"/>
      <c r="I141" s="1100"/>
      <c r="J141" s="1096"/>
      <c r="K141" s="1101"/>
    </row>
    <row r="142" spans="1:11">
      <c r="A142" s="1009"/>
      <c r="B142" s="1102"/>
      <c r="C142" s="1103"/>
      <c r="D142" s="1088"/>
      <c r="E142" s="1104"/>
      <c r="F142" s="1105"/>
      <c r="G142" s="1106"/>
      <c r="H142" s="1092"/>
      <c r="I142" s="1107"/>
      <c r="J142" s="1007"/>
      <c r="K142" s="1108"/>
    </row>
    <row r="143" spans="1:11">
      <c r="A143" s="1009"/>
      <c r="B143" s="1007"/>
      <c r="C143" s="1109" t="s">
        <v>105</v>
      </c>
      <c r="D143" s="1110">
        <f>SUM(D139:D140)</f>
        <v>0</v>
      </c>
      <c r="E143" s="1111"/>
      <c r="F143" s="1112">
        <f>SUM(F139:F140)</f>
        <v>0</v>
      </c>
      <c r="G143" s="1113">
        <f>SUM(G139:G140)</f>
        <v>0</v>
      </c>
      <c r="H143" s="1114"/>
      <c r="I143" s="1115"/>
      <c r="J143" s="1116"/>
      <c r="K143" s="1117">
        <f>SUM(K139:K140)</f>
        <v>0</v>
      </c>
    </row>
    <row r="144" spans="1:11" ht="13.5" thickBot="1">
      <c r="A144" s="1009"/>
      <c r="B144" s="1109"/>
      <c r="C144" s="1118"/>
      <c r="D144" s="1119"/>
      <c r="E144" s="1120"/>
      <c r="F144" s="1121"/>
      <c r="G144" s="1122"/>
      <c r="H144" s="1092"/>
      <c r="I144" s="1107"/>
      <c r="J144" s="1007"/>
      <c r="K144" s="1123"/>
    </row>
    <row r="145" spans="1:11" ht="13.5" thickBot="1">
      <c r="A145" s="1009"/>
      <c r="B145" s="1109"/>
      <c r="C145" s="1118"/>
      <c r="D145" s="1124"/>
      <c r="E145" s="1124"/>
      <c r="F145" s="1124"/>
      <c r="G145" s="1125"/>
      <c r="H145" s="1126"/>
      <c r="I145" s="1007"/>
      <c r="J145" s="1007"/>
      <c r="K145" s="1007"/>
    </row>
    <row r="146" spans="1:11">
      <c r="A146" s="1009"/>
      <c r="B146" s="1127" t="s">
        <v>152</v>
      </c>
      <c r="C146" s="1128"/>
      <c r="D146" s="1129"/>
      <c r="E146" s="1130"/>
      <c r="F146" s="1131">
        <f>F143</f>
        <v>0</v>
      </c>
      <c r="G146" s="1107"/>
      <c r="H146" s="1126"/>
      <c r="I146" s="1007"/>
      <c r="J146" s="1007"/>
      <c r="K146" s="1007"/>
    </row>
    <row r="147" spans="1:11" ht="13.5" thickBot="1">
      <c r="A147" s="1009"/>
      <c r="B147" s="1132" t="s">
        <v>320</v>
      </c>
      <c r="C147" s="1133"/>
      <c r="D147" s="1134"/>
      <c r="E147" s="1135"/>
      <c r="F147" s="1136"/>
      <c r="G147" s="1107"/>
      <c r="H147" s="1126"/>
      <c r="I147" s="1007"/>
      <c r="J147" s="1007"/>
      <c r="K147" s="1007"/>
    </row>
    <row r="148" spans="1:11" ht="13.5" thickBot="1">
      <c r="A148" s="1014"/>
      <c r="B148" s="1109"/>
      <c r="C148" s="1137"/>
      <c r="D148" s="1126"/>
      <c r="E148" s="1138"/>
      <c r="F148" s="1092"/>
      <c r="G148" s="1139"/>
      <c r="H148" s="1126"/>
      <c r="I148" s="1014"/>
      <c r="J148" s="1014"/>
      <c r="K148" s="1014"/>
    </row>
    <row r="149" spans="1:11">
      <c r="A149" s="1014"/>
      <c r="B149" s="1109"/>
      <c r="C149" s="1140" t="s">
        <v>151</v>
      </c>
      <c r="D149" s="1141"/>
      <c r="E149" s="1141"/>
      <c r="F149" s="1142"/>
      <c r="G149" s="1143">
        <f>G143</f>
        <v>0</v>
      </c>
      <c r="H149" s="1138"/>
      <c r="I149" s="1014"/>
      <c r="J149" s="1014"/>
      <c r="K149" s="1014"/>
    </row>
    <row r="150" spans="1:11" ht="13.5" thickBot="1">
      <c r="A150" s="1014"/>
      <c r="B150" s="1109"/>
      <c r="C150" s="1144" t="s">
        <v>282</v>
      </c>
      <c r="D150" s="1145"/>
      <c r="E150" s="1145"/>
      <c r="F150" s="1146"/>
      <c r="G150" s="1147"/>
      <c r="H150" s="1138"/>
      <c r="I150" s="1014"/>
      <c r="J150" s="1014"/>
      <c r="K150" s="1014"/>
    </row>
    <row r="151" spans="1:11" ht="13.5" thickBot="1">
      <c r="A151" s="1014"/>
      <c r="B151" s="1109"/>
      <c r="C151" s="1137"/>
      <c r="D151" s="1126"/>
      <c r="E151" s="1138"/>
      <c r="F151" s="1138"/>
      <c r="G151" s="1126"/>
      <c r="H151" s="1126"/>
      <c r="I151" s="1014"/>
      <c r="J151" s="1014"/>
      <c r="K151" s="1014"/>
    </row>
    <row r="152" spans="1:11">
      <c r="A152" s="1014"/>
      <c r="B152" s="1109"/>
      <c r="C152" s="1137"/>
      <c r="D152" s="1014"/>
      <c r="E152" s="1014"/>
      <c r="F152" s="1014"/>
      <c r="G152" s="1148" t="s">
        <v>139</v>
      </c>
      <c r="H152" s="1149"/>
      <c r="I152" s="1149"/>
      <c r="J152" s="1149"/>
      <c r="K152" s="1150">
        <f>K143</f>
        <v>0</v>
      </c>
    </row>
    <row r="153" spans="1:11" ht="13.5" thickBot="1">
      <c r="A153" s="1014"/>
      <c r="B153" s="1109"/>
      <c r="C153" s="1137"/>
      <c r="D153" s="1014"/>
      <c r="E153" s="1014"/>
      <c r="F153" s="1014"/>
      <c r="G153" s="1151" t="s">
        <v>469</v>
      </c>
      <c r="H153" s="1152"/>
      <c r="I153" s="1152"/>
      <c r="J153" s="1152"/>
      <c r="K153" s="1153"/>
    </row>
    <row r="154" spans="1:11" ht="13.5" thickBot="1">
      <c r="A154" s="1154" t="s">
        <v>144</v>
      </c>
      <c r="B154" s="1155"/>
      <c r="C154" s="1155"/>
      <c r="D154" s="1155"/>
      <c r="E154" s="1155"/>
      <c r="F154" s="1155"/>
      <c r="G154" s="1156"/>
      <c r="H154" s="1042"/>
      <c r="I154" s="1157"/>
      <c r="J154" s="1158"/>
      <c r="K154" s="1159"/>
    </row>
    <row r="155" spans="1:11">
      <c r="A155" s="1046" t="s">
        <v>206</v>
      </c>
      <c r="B155" s="662" t="s">
        <v>129</v>
      </c>
      <c r="C155" s="662" t="s">
        <v>103</v>
      </c>
      <c r="D155" s="662" t="s">
        <v>208</v>
      </c>
      <c r="E155" s="663" t="s">
        <v>227</v>
      </c>
      <c r="F155" s="1049" t="s">
        <v>162</v>
      </c>
      <c r="G155" s="1049" t="s">
        <v>202</v>
      </c>
      <c r="H155" s="737"/>
      <c r="I155" s="1049" t="s">
        <v>227</v>
      </c>
      <c r="J155" s="1049" t="s">
        <v>204</v>
      </c>
      <c r="K155" s="1049" t="s">
        <v>296</v>
      </c>
    </row>
    <row r="156" spans="1:11">
      <c r="A156" s="1046" t="s">
        <v>207</v>
      </c>
      <c r="B156" s="662"/>
      <c r="C156" s="662" t="s">
        <v>78</v>
      </c>
      <c r="D156" s="662" t="s">
        <v>104</v>
      </c>
      <c r="E156" s="663" t="s">
        <v>226</v>
      </c>
      <c r="F156" s="1052" t="s">
        <v>204</v>
      </c>
      <c r="G156" s="1054" t="s">
        <v>149</v>
      </c>
      <c r="H156" s="737"/>
      <c r="I156" s="1052" t="s">
        <v>228</v>
      </c>
      <c r="J156" s="1052" t="s">
        <v>205</v>
      </c>
      <c r="K156" s="1054" t="s">
        <v>150</v>
      </c>
    </row>
    <row r="157" spans="1:11">
      <c r="A157" s="1046"/>
      <c r="B157" s="662"/>
      <c r="C157" s="662"/>
      <c r="D157" s="662" t="s">
        <v>209</v>
      </c>
      <c r="E157" s="1160">
        <f>$G$128</f>
        <v>0</v>
      </c>
      <c r="F157" s="1052" t="s">
        <v>205</v>
      </c>
      <c r="G157" s="1052" t="s">
        <v>150</v>
      </c>
      <c r="H157" s="737"/>
      <c r="I157" s="1056"/>
      <c r="J157" s="1052" t="s">
        <v>142</v>
      </c>
      <c r="K157" s="1052" t="s">
        <v>142</v>
      </c>
    </row>
    <row r="158" spans="1:11" ht="13.5" thickBot="1">
      <c r="A158" s="1057"/>
      <c r="B158" s="1058"/>
      <c r="C158" s="1058"/>
      <c r="D158" s="1058"/>
      <c r="E158" s="1161"/>
      <c r="F158" s="1062"/>
      <c r="G158" s="1064" t="s">
        <v>281</v>
      </c>
      <c r="H158" s="737"/>
      <c r="I158" s="1062"/>
      <c r="J158" s="1062"/>
      <c r="K158" s="1064" t="s">
        <v>281</v>
      </c>
    </row>
    <row r="159" spans="1:11">
      <c r="A159" s="1065"/>
      <c r="B159" s="1071"/>
      <c r="C159" s="1071" t="s">
        <v>194</v>
      </c>
      <c r="D159" s="1071"/>
      <c r="E159" s="1162"/>
      <c r="F159" s="1071"/>
      <c r="G159" s="1071"/>
      <c r="H159" s="1075"/>
      <c r="I159" s="1076"/>
      <c r="J159" s="1163"/>
      <c r="K159" s="1164"/>
    </row>
    <row r="160" spans="1:11">
      <c r="A160" s="1165"/>
      <c r="B160" s="1071"/>
      <c r="C160" s="1078"/>
      <c r="D160" s="1079"/>
      <c r="E160" s="1080"/>
      <c r="F160" s="1079"/>
      <c r="G160" s="1079"/>
      <c r="H160" s="1083"/>
      <c r="I160" s="1080"/>
      <c r="J160" s="1079"/>
      <c r="K160" s="1166"/>
    </row>
    <row r="161" spans="1:11">
      <c r="A161" s="1165"/>
      <c r="B161" s="1071"/>
      <c r="C161" s="1078"/>
      <c r="D161" s="1079"/>
      <c r="E161" s="1080"/>
      <c r="F161" s="1079"/>
      <c r="G161" s="1079"/>
      <c r="H161" s="1083"/>
      <c r="I161" s="1080"/>
      <c r="J161" s="1079"/>
      <c r="K161" s="1166"/>
    </row>
    <row r="162" spans="1:11">
      <c r="A162" s="1165"/>
      <c r="B162" s="1071"/>
      <c r="C162" s="1078"/>
      <c r="D162" s="1079"/>
      <c r="E162" s="1080"/>
      <c r="F162" s="1079"/>
      <c r="G162" s="1079"/>
      <c r="H162" s="1083"/>
      <c r="I162" s="1080"/>
      <c r="J162" s="1079"/>
      <c r="K162" s="1166"/>
    </row>
    <row r="163" spans="1:11">
      <c r="A163" s="1167"/>
      <c r="B163" s="1167"/>
      <c r="C163" s="1167"/>
      <c r="D163" s="1168"/>
      <c r="E163" s="1169"/>
      <c r="F163" s="1168"/>
      <c r="G163" s="1168"/>
      <c r="H163" s="1092"/>
      <c r="I163" s="1170"/>
      <c r="J163" s="1168"/>
      <c r="K163" s="1167"/>
    </row>
    <row r="164" spans="1:11">
      <c r="A164" s="1009"/>
      <c r="B164" s="1171"/>
      <c r="C164" s="1171"/>
      <c r="D164" s="1172"/>
      <c r="E164" s="1173"/>
      <c r="F164" s="1174"/>
      <c r="G164" s="1175"/>
      <c r="H164" s="1092"/>
      <c r="I164" s="1107"/>
      <c r="J164" s="1007"/>
      <c r="K164" s="1176"/>
    </row>
    <row r="165" spans="1:11">
      <c r="A165" s="1009"/>
      <c r="B165" s="1007"/>
      <c r="C165" s="1109" t="s">
        <v>105</v>
      </c>
      <c r="D165" s="1110">
        <f>SUM(D160:D162)</f>
        <v>0</v>
      </c>
      <c r="E165" s="1177" t="s">
        <v>194</v>
      </c>
      <c r="F165" s="1112">
        <f>SUM(F160:F162)</f>
        <v>0</v>
      </c>
      <c r="G165" s="1178">
        <f>SUM(G160:G162)</f>
        <v>0</v>
      </c>
      <c r="H165" s="1114"/>
      <c r="I165" s="1115"/>
      <c r="J165" s="1116"/>
      <c r="K165" s="1179">
        <f>SUM(K160:K162)</f>
        <v>0</v>
      </c>
    </row>
    <row r="166" spans="1:11" ht="13.5" thickBot="1">
      <c r="A166" s="1009"/>
      <c r="B166" s="1109"/>
      <c r="C166" s="1009"/>
      <c r="D166" s="1168"/>
      <c r="E166" s="1089"/>
      <c r="F166" s="1121"/>
      <c r="G166" s="1180"/>
      <c r="H166" s="1092"/>
      <c r="I166" s="1107"/>
      <c r="J166" s="1007"/>
      <c r="K166" s="1181"/>
    </row>
    <row r="167" spans="1:11" ht="13.5" thickBot="1">
      <c r="A167" s="1009"/>
      <c r="B167" s="1109"/>
      <c r="C167" s="1009"/>
      <c r="D167" s="1182"/>
      <c r="E167" s="1182"/>
      <c r="F167" s="1182"/>
      <c r="G167" s="1007"/>
      <c r="H167" s="1014"/>
      <c r="I167" s="1007"/>
      <c r="J167" s="1007"/>
      <c r="K167" s="1007"/>
    </row>
    <row r="168" spans="1:11">
      <c r="A168" s="1009"/>
      <c r="B168" s="1127" t="s">
        <v>153</v>
      </c>
      <c r="C168" s="1130"/>
      <c r="D168" s="1130"/>
      <c r="E168" s="1130"/>
      <c r="F168" s="1183">
        <f>F165</f>
        <v>0</v>
      </c>
      <c r="G168" s="1007"/>
      <c r="H168" s="1014"/>
      <c r="I168" s="1007"/>
      <c r="J168" s="1007"/>
      <c r="K168" s="1007"/>
    </row>
    <row r="169" spans="1:11" ht="13.5" thickBot="1">
      <c r="A169" s="1009"/>
      <c r="B169" s="1132" t="s">
        <v>363</v>
      </c>
      <c r="C169" s="1184"/>
      <c r="D169" s="1185"/>
      <c r="E169" s="1186"/>
      <c r="F169" s="1187"/>
      <c r="G169" s="1007"/>
      <c r="H169" s="1014"/>
      <c r="I169" s="1007"/>
      <c r="J169" s="1007"/>
      <c r="K169" s="1007"/>
    </row>
    <row r="170" spans="1:11" ht="13.5" thickBot="1">
      <c r="A170" s="1009"/>
      <c r="B170" s="1009"/>
      <c r="C170" s="1009"/>
      <c r="D170" s="1009"/>
      <c r="E170" s="1009"/>
      <c r="F170" s="1009"/>
      <c r="G170" s="1007"/>
      <c r="H170" s="1014"/>
      <c r="I170" s="1007"/>
      <c r="J170" s="1007"/>
      <c r="K170" s="1007"/>
    </row>
    <row r="171" spans="1:11">
      <c r="A171" s="1014"/>
      <c r="B171" s="1109"/>
      <c r="C171" s="1188" t="s">
        <v>154</v>
      </c>
      <c r="D171" s="1189"/>
      <c r="E171" s="1189"/>
      <c r="F171" s="1189"/>
      <c r="G171" s="1190">
        <f>G165</f>
        <v>0</v>
      </c>
      <c r="H171" s="1191"/>
      <c r="I171" s="1014"/>
      <c r="J171" s="1014"/>
      <c r="K171" s="1014"/>
    </row>
    <row r="172" spans="1:11" ht="13.5" thickBot="1">
      <c r="A172" s="1014"/>
      <c r="B172" s="1109"/>
      <c r="C172" s="1192" t="s">
        <v>364</v>
      </c>
      <c r="D172" s="1193"/>
      <c r="E172" s="1193"/>
      <c r="F172" s="1193"/>
      <c r="G172" s="1194"/>
      <c r="H172" s="1195"/>
      <c r="I172" s="1014"/>
      <c r="J172" s="1014"/>
      <c r="K172" s="1014"/>
    </row>
    <row r="173" spans="1:11" ht="13.5" thickBot="1">
      <c r="A173" s="1009"/>
      <c r="B173" s="1009"/>
      <c r="C173" s="1009"/>
      <c r="D173" s="1009"/>
      <c r="E173" s="1009"/>
      <c r="F173" s="1009"/>
      <c r="G173" s="1007"/>
      <c r="H173" s="1014"/>
      <c r="I173" s="1007"/>
      <c r="J173" s="1007"/>
      <c r="K173" s="1007"/>
    </row>
    <row r="174" spans="1:11">
      <c r="A174" s="1009"/>
      <c r="B174" s="1009"/>
      <c r="C174" s="1009"/>
      <c r="D174" s="1009"/>
      <c r="E174" s="1009"/>
      <c r="F174" s="1007"/>
      <c r="G174" s="1196" t="s">
        <v>139</v>
      </c>
      <c r="H174" s="1197"/>
      <c r="I174" s="1197"/>
      <c r="J174" s="1197"/>
      <c r="K174" s="1198">
        <f>K165</f>
        <v>0</v>
      </c>
    </row>
    <row r="175" spans="1:11" ht="13.5" thickBot="1">
      <c r="A175" s="1007"/>
      <c r="B175" s="1007"/>
      <c r="C175" s="1007"/>
      <c r="D175" s="1007"/>
      <c r="E175" s="1007"/>
      <c r="F175" s="1007"/>
      <c r="G175" s="1199" t="s">
        <v>321</v>
      </c>
      <c r="H175" s="1200"/>
      <c r="I175" s="1200"/>
      <c r="J175" s="1200"/>
      <c r="K175" s="1201"/>
    </row>
  </sheetData>
  <sheetProtection password="CF2B" sheet="1"/>
  <mergeCells count="11">
    <mergeCell ref="A113:C114"/>
    <mergeCell ref="F113:I114"/>
    <mergeCell ref="A10:J11"/>
    <mergeCell ref="A13:J15"/>
    <mergeCell ref="A42:C43"/>
    <mergeCell ref="A17:J18"/>
    <mergeCell ref="A24:J25"/>
    <mergeCell ref="A28:J29"/>
    <mergeCell ref="A31:J32"/>
    <mergeCell ref="A34:J35"/>
    <mergeCell ref="F42:I43"/>
  </mergeCells>
  <phoneticPr fontId="40" type="noConversion"/>
  <pageMargins left="0.43307086614173229" right="0.15748031496062992" top="0.47244094488188981" bottom="0.59055118110236227" header="0.43307086614173229" footer="0.51181102362204722"/>
  <pageSetup paperSize="9" scale="56" orientation="landscape" r:id="rId1"/>
  <headerFooter alignWithMargins="0"/>
  <rowBreaks count="2" manualBreakCount="2">
    <brk id="35" max="10" man="1"/>
    <brk id="82" max="16383"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S80"/>
  <sheetViews>
    <sheetView view="pageBreakPreview" topLeftCell="A22" zoomScale="89" zoomScaleNormal="100" zoomScaleSheetLayoutView="89" zoomScalePageLayoutView="77" workbookViewId="0">
      <selection activeCell="D60" sqref="D60"/>
    </sheetView>
  </sheetViews>
  <sheetFormatPr defaultRowHeight="12.75"/>
  <cols>
    <col min="1" max="1" width="11.140625" style="56" customWidth="1"/>
    <col min="2" max="2" width="13" style="60" customWidth="1"/>
    <col min="3" max="3" width="23.28515625" style="61" customWidth="1"/>
    <col min="4" max="4" width="37.5703125" style="61" customWidth="1"/>
    <col min="5" max="5" width="11" style="59" customWidth="1"/>
    <col min="6" max="6" width="18.140625" style="62" customWidth="1"/>
    <col min="7" max="7" width="15.28515625" style="62" customWidth="1"/>
    <col min="8" max="8" width="9.140625" style="62" customWidth="1"/>
    <col min="9" max="19" width="9.140625" style="62"/>
    <col min="20" max="16384" width="9.140625" style="56"/>
  </cols>
  <sheetData>
    <row r="1" spans="1:19">
      <c r="A1" s="1525" t="s">
        <v>388</v>
      </c>
      <c r="B1" s="1526"/>
      <c r="C1" s="1526"/>
      <c r="D1" s="1526"/>
      <c r="E1" s="1526"/>
      <c r="F1" s="1526"/>
      <c r="G1" s="102" t="s">
        <v>36</v>
      </c>
    </row>
    <row r="2" spans="1:19" s="324" customFormat="1">
      <c r="A2" s="1525"/>
      <c r="B2" s="1526"/>
      <c r="C2" s="1526"/>
      <c r="D2" s="1526"/>
      <c r="E2" s="1526"/>
      <c r="F2" s="1526"/>
      <c r="G2" s="102" t="s">
        <v>310</v>
      </c>
      <c r="H2" s="334"/>
      <c r="I2" s="334"/>
      <c r="J2" s="334"/>
      <c r="K2" s="334"/>
      <c r="L2" s="334"/>
      <c r="M2" s="334"/>
      <c r="N2" s="334"/>
      <c r="O2" s="334"/>
      <c r="P2" s="334"/>
      <c r="Q2" s="334"/>
      <c r="R2" s="334"/>
      <c r="S2" s="334"/>
    </row>
    <row r="3" spans="1:19">
      <c r="A3" s="1525"/>
      <c r="B3" s="1526"/>
      <c r="C3" s="1526"/>
      <c r="D3" s="1526"/>
      <c r="E3" s="1526"/>
      <c r="F3" s="1526"/>
    </row>
    <row r="4" spans="1:19">
      <c r="A4" s="57"/>
    </row>
    <row r="5" spans="1:19" s="596" customFormat="1" ht="33" customHeight="1">
      <c r="A5" s="1524" t="s">
        <v>478</v>
      </c>
      <c r="B5" s="1524"/>
      <c r="C5" s="1524"/>
      <c r="D5" s="1524"/>
      <c r="E5" s="1524"/>
      <c r="F5" s="1524"/>
      <c r="G5" s="582"/>
      <c r="H5" s="582"/>
      <c r="I5" s="582"/>
      <c r="J5" s="582"/>
      <c r="K5" s="582"/>
      <c r="L5" s="582"/>
      <c r="M5" s="582"/>
      <c r="N5" s="582"/>
      <c r="O5" s="582"/>
      <c r="P5" s="582"/>
      <c r="Q5" s="582"/>
      <c r="R5" s="582"/>
      <c r="S5" s="582"/>
    </row>
    <row r="6" spans="1:19" s="596" customFormat="1" ht="36.75" customHeight="1">
      <c r="A6" s="1524" t="s">
        <v>477</v>
      </c>
      <c r="B6" s="1524"/>
      <c r="C6" s="1524"/>
      <c r="D6" s="1524"/>
      <c r="E6" s="1524"/>
      <c r="F6" s="1524"/>
      <c r="G6" s="582"/>
      <c r="H6" s="582"/>
      <c r="I6" s="582"/>
      <c r="J6" s="582"/>
      <c r="K6" s="582"/>
      <c r="L6" s="582"/>
      <c r="M6" s="582"/>
      <c r="N6" s="582"/>
      <c r="O6" s="582"/>
      <c r="P6" s="582"/>
      <c r="Q6" s="582"/>
      <c r="R6" s="582"/>
      <c r="S6" s="582"/>
    </row>
    <row r="7" spans="1:19" s="596" customFormat="1" ht="36.75" customHeight="1">
      <c r="A7" s="1524" t="s">
        <v>479</v>
      </c>
      <c r="B7" s="1524"/>
      <c r="C7" s="1524"/>
      <c r="D7" s="1524"/>
      <c r="E7" s="1524"/>
      <c r="F7" s="1524"/>
      <c r="G7" s="582"/>
      <c r="H7" s="582"/>
      <c r="I7" s="582"/>
      <c r="J7" s="582"/>
      <c r="K7" s="582"/>
      <c r="L7" s="582"/>
      <c r="M7" s="582"/>
      <c r="N7" s="582"/>
      <c r="O7" s="582"/>
      <c r="P7" s="582"/>
      <c r="Q7" s="582"/>
      <c r="R7" s="582"/>
      <c r="S7" s="582"/>
    </row>
    <row r="8" spans="1:19" s="627" customFormat="1" ht="38.25" customHeight="1">
      <c r="A8" s="1524" t="s">
        <v>480</v>
      </c>
      <c r="B8" s="1524"/>
      <c r="C8" s="1524"/>
      <c r="D8" s="1524"/>
      <c r="E8" s="1524"/>
      <c r="F8" s="1524"/>
      <c r="G8" s="626"/>
      <c r="H8" s="626"/>
      <c r="I8" s="626"/>
      <c r="J8" s="626"/>
      <c r="K8" s="626"/>
      <c r="L8" s="626"/>
      <c r="M8" s="626"/>
      <c r="N8" s="626"/>
      <c r="O8" s="626"/>
      <c r="P8" s="626"/>
      <c r="Q8" s="626"/>
      <c r="R8" s="626"/>
      <c r="S8" s="626"/>
    </row>
    <row r="9" spans="1:19" s="627" customFormat="1" ht="38.25" customHeight="1">
      <c r="A9" s="1524" t="s">
        <v>481</v>
      </c>
      <c r="B9" s="1524"/>
      <c r="C9" s="1524"/>
      <c r="D9" s="1524"/>
      <c r="E9" s="1524"/>
      <c r="F9" s="1524"/>
      <c r="G9" s="626"/>
      <c r="H9" s="626"/>
      <c r="I9" s="626"/>
      <c r="J9" s="626"/>
      <c r="K9" s="626"/>
      <c r="L9" s="626"/>
      <c r="M9" s="626"/>
      <c r="N9" s="626"/>
      <c r="O9" s="626"/>
      <c r="P9" s="626"/>
      <c r="Q9" s="626"/>
      <c r="R9" s="626"/>
      <c r="S9" s="626"/>
    </row>
    <row r="10" spans="1:19" s="627" customFormat="1" ht="33" customHeight="1">
      <c r="A10" s="1524" t="s">
        <v>482</v>
      </c>
      <c r="B10" s="1524"/>
      <c r="C10" s="1524"/>
      <c r="D10" s="1524"/>
      <c r="E10" s="1524"/>
      <c r="F10" s="1524"/>
      <c r="G10" s="626"/>
      <c r="H10" s="626"/>
      <c r="I10" s="626"/>
      <c r="J10" s="626"/>
      <c r="K10" s="626"/>
      <c r="L10" s="626"/>
      <c r="M10" s="626"/>
      <c r="N10" s="626"/>
      <c r="O10" s="626"/>
      <c r="P10" s="626"/>
      <c r="Q10" s="626"/>
      <c r="R10" s="626"/>
      <c r="S10" s="626"/>
    </row>
    <row r="11" spans="1:19" s="627" customFormat="1" ht="33" customHeight="1">
      <c r="A11" s="1524" t="s">
        <v>403</v>
      </c>
      <c r="B11" s="1524"/>
      <c r="C11" s="1524"/>
      <c r="D11" s="1524"/>
      <c r="E11" s="1524"/>
      <c r="F11" s="1524"/>
      <c r="G11" s="626"/>
      <c r="H11" s="626"/>
      <c r="I11" s="626"/>
      <c r="J11" s="626"/>
      <c r="K11" s="626"/>
      <c r="L11" s="626"/>
      <c r="M11" s="626"/>
      <c r="N11" s="626"/>
      <c r="O11" s="626"/>
      <c r="P11" s="626"/>
      <c r="Q11" s="626"/>
      <c r="R11" s="626"/>
      <c r="S11" s="626"/>
    </row>
    <row r="12" spans="1:19" s="627" customFormat="1" ht="17.25" customHeight="1">
      <c r="A12" s="1238"/>
      <c r="B12" s="1238"/>
      <c r="C12" s="1238"/>
      <c r="D12" s="1238"/>
      <c r="E12" s="1238"/>
      <c r="F12" s="1238"/>
      <c r="G12" s="626"/>
      <c r="H12" s="626"/>
      <c r="I12" s="626"/>
      <c r="J12" s="626"/>
      <c r="K12" s="626"/>
      <c r="L12" s="626"/>
      <c r="M12" s="626"/>
      <c r="N12" s="626"/>
      <c r="O12" s="626"/>
      <c r="P12" s="626"/>
      <c r="Q12" s="626"/>
      <c r="R12" s="626"/>
      <c r="S12" s="626"/>
    </row>
    <row r="13" spans="1:19" ht="13.5" thickBot="1">
      <c r="A13" s="57"/>
    </row>
    <row r="14" spans="1:19" s="58" customFormat="1" ht="26.25" thickBot="1">
      <c r="A14" s="1239" t="s">
        <v>315</v>
      </c>
      <c r="B14" s="1240" t="s">
        <v>127</v>
      </c>
      <c r="C14" s="1241" t="s">
        <v>128</v>
      </c>
      <c r="D14" s="1242" t="s">
        <v>483</v>
      </c>
      <c r="E14" s="1243" t="s">
        <v>130</v>
      </c>
      <c r="F14" s="1244" t="s">
        <v>484</v>
      </c>
      <c r="G14" s="63"/>
      <c r="H14" s="63"/>
      <c r="I14" s="63"/>
      <c r="J14" s="63"/>
      <c r="K14" s="63"/>
      <c r="L14" s="63"/>
      <c r="M14" s="63"/>
      <c r="N14" s="63"/>
      <c r="O14" s="63"/>
      <c r="P14" s="63"/>
      <c r="Q14" s="63"/>
      <c r="R14" s="63"/>
      <c r="S14" s="63"/>
    </row>
    <row r="15" spans="1:19">
      <c r="A15" s="1245" t="s">
        <v>383</v>
      </c>
      <c r="B15" s="1246"/>
      <c r="C15" s="1247"/>
      <c r="D15" s="1247"/>
      <c r="E15" s="1248"/>
      <c r="F15" s="1249"/>
    </row>
    <row r="16" spans="1:19">
      <c r="A16" s="1250"/>
      <c r="B16" s="1251"/>
      <c r="C16" s="1252"/>
      <c r="D16" s="1252"/>
      <c r="E16" s="1253"/>
      <c r="F16" s="1254"/>
      <c r="H16" s="122" t="s">
        <v>194</v>
      </c>
    </row>
    <row r="17" spans="1:6">
      <c r="A17" s="1250" t="s">
        <v>485</v>
      </c>
      <c r="B17" s="1251">
        <v>42221</v>
      </c>
      <c r="C17" s="1252" t="s">
        <v>486</v>
      </c>
      <c r="D17" s="1252" t="s">
        <v>487</v>
      </c>
      <c r="E17" s="1253">
        <v>40000</v>
      </c>
      <c r="F17" s="1255" t="s">
        <v>36</v>
      </c>
    </row>
    <row r="18" spans="1:6">
      <c r="A18" s="1250"/>
      <c r="B18" s="1251"/>
      <c r="C18" s="1252"/>
      <c r="D18" s="1252"/>
      <c r="E18" s="1253"/>
      <c r="F18" s="1254"/>
    </row>
    <row r="19" spans="1:6" ht="25.5">
      <c r="A19" s="1260" t="s">
        <v>313</v>
      </c>
      <c r="B19" s="1256">
        <v>42226</v>
      </c>
      <c r="C19" s="1257" t="s">
        <v>486</v>
      </c>
      <c r="D19" s="1258" t="s">
        <v>314</v>
      </c>
      <c r="E19" s="1259">
        <v>50000</v>
      </c>
      <c r="F19" s="1255" t="s">
        <v>36</v>
      </c>
    </row>
    <row r="20" spans="1:6">
      <c r="A20" s="1260"/>
      <c r="B20" s="1256"/>
      <c r="C20" s="1261"/>
      <c r="D20" s="1261"/>
      <c r="E20" s="1259"/>
      <c r="F20" s="1254"/>
    </row>
    <row r="21" spans="1:6" ht="25.5">
      <c r="A21" s="1260" t="s">
        <v>312</v>
      </c>
      <c r="B21" s="1256">
        <v>42212</v>
      </c>
      <c r="C21" s="1261" t="s">
        <v>311</v>
      </c>
      <c r="D21" s="1262" t="s">
        <v>488</v>
      </c>
      <c r="E21" s="1259">
        <f>5*1200</f>
        <v>6000</v>
      </c>
      <c r="F21" s="1255" t="s">
        <v>36</v>
      </c>
    </row>
    <row r="22" spans="1:6">
      <c r="A22" s="1260"/>
      <c r="B22" s="1256"/>
      <c r="C22" s="1261"/>
      <c r="D22" s="1261"/>
      <c r="E22" s="1259"/>
      <c r="F22" s="1254"/>
    </row>
    <row r="23" spans="1:6" ht="25.5">
      <c r="A23" s="1314" t="s">
        <v>489</v>
      </c>
      <c r="B23" s="1251">
        <v>42186</v>
      </c>
      <c r="C23" s="1252" t="s">
        <v>486</v>
      </c>
      <c r="D23" s="1258" t="s">
        <v>490</v>
      </c>
      <c r="E23" s="1253">
        <v>12000</v>
      </c>
      <c r="F23" s="1255" t="s">
        <v>36</v>
      </c>
    </row>
    <row r="24" spans="1:6">
      <c r="A24" s="1250"/>
      <c r="B24" s="1251"/>
      <c r="C24" s="1252"/>
      <c r="D24" s="1252"/>
      <c r="E24" s="1253"/>
      <c r="F24" s="1254"/>
    </row>
    <row r="25" spans="1:6">
      <c r="A25" s="1260" t="s">
        <v>313</v>
      </c>
      <c r="B25" s="1256">
        <v>42233</v>
      </c>
      <c r="C25" s="1261" t="s">
        <v>311</v>
      </c>
      <c r="D25" s="1257" t="s">
        <v>491</v>
      </c>
      <c r="E25" s="1259">
        <v>9000</v>
      </c>
      <c r="F25" s="1254"/>
    </row>
    <row r="26" spans="1:6">
      <c r="A26" s="1250"/>
      <c r="B26" s="1251"/>
      <c r="C26" s="1252"/>
      <c r="D26" s="1252"/>
      <c r="E26" s="1253"/>
      <c r="F26" s="1254"/>
    </row>
    <row r="27" spans="1:6" ht="25.5">
      <c r="A27" s="1315" t="s">
        <v>254</v>
      </c>
      <c r="B27" s="1251">
        <v>42209</v>
      </c>
      <c r="C27" s="1252" t="s">
        <v>316</v>
      </c>
      <c r="D27" s="1263" t="s">
        <v>492</v>
      </c>
      <c r="E27" s="1253">
        <v>6000</v>
      </c>
      <c r="F27" s="1255" t="s">
        <v>36</v>
      </c>
    </row>
    <row r="28" spans="1:6">
      <c r="A28" s="1250"/>
      <c r="B28" s="1251"/>
      <c r="C28" s="1252"/>
      <c r="D28" s="1252"/>
      <c r="E28" s="1253"/>
      <c r="F28" s="1254"/>
    </row>
    <row r="29" spans="1:6">
      <c r="A29" s="1245" t="s">
        <v>386</v>
      </c>
      <c r="B29" s="1264"/>
      <c r="C29" s="1265"/>
      <c r="D29" s="1265"/>
      <c r="E29" s="1266"/>
      <c r="F29" s="1254"/>
    </row>
    <row r="30" spans="1:6" ht="13.5" thickBot="1">
      <c r="A30" s="1267" t="s">
        <v>317</v>
      </c>
      <c r="B30" s="1268">
        <v>42248</v>
      </c>
      <c r="C30" s="1269" t="s">
        <v>318</v>
      </c>
      <c r="D30" s="1270" t="s">
        <v>319</v>
      </c>
      <c r="E30" s="1271">
        <v>12000</v>
      </c>
      <c r="F30" s="1272" t="s">
        <v>310</v>
      </c>
    </row>
    <row r="31" spans="1:6">
      <c r="A31" s="62"/>
      <c r="B31" s="1273"/>
      <c r="C31" s="1274"/>
      <c r="D31" s="1274"/>
      <c r="E31" s="1275"/>
    </row>
    <row r="32" spans="1:6">
      <c r="A32" s="62"/>
      <c r="B32" s="1273"/>
      <c r="C32" s="1274"/>
      <c r="D32" s="1274"/>
      <c r="E32" s="1275"/>
    </row>
    <row r="33" spans="1:8">
      <c r="A33" s="1278"/>
      <c r="B33" s="1279"/>
      <c r="C33" s="1280"/>
      <c r="D33" s="1280"/>
      <c r="E33" s="1281"/>
      <c r="F33" s="1282"/>
    </row>
    <row r="34" spans="1:8" ht="15.75">
      <c r="A34" s="1283" t="s">
        <v>388</v>
      </c>
      <c r="B34" s="1284"/>
      <c r="C34" s="1285"/>
      <c r="D34" s="1285"/>
      <c r="E34" s="1286"/>
      <c r="F34" s="1287"/>
    </row>
    <row r="35" spans="1:8" ht="13.5" thickBot="1">
      <c r="A35" s="1288"/>
      <c r="B35" s="1289"/>
      <c r="C35" s="1320"/>
      <c r="D35" s="1320"/>
      <c r="E35" s="1321"/>
      <c r="F35" s="1322"/>
    </row>
    <row r="36" spans="1:8" ht="26.25" thickBot="1">
      <c r="A36" s="522" t="s">
        <v>315</v>
      </c>
      <c r="B36" s="1319" t="s">
        <v>127</v>
      </c>
      <c r="C36" s="1326" t="s">
        <v>128</v>
      </c>
      <c r="D36" s="1327" t="s">
        <v>483</v>
      </c>
      <c r="E36" s="1328" t="s">
        <v>130</v>
      </c>
      <c r="F36" s="1329" t="s">
        <v>484</v>
      </c>
    </row>
    <row r="37" spans="1:8" ht="38.25">
      <c r="A37" s="1290"/>
      <c r="B37" s="1316"/>
      <c r="C37" s="1324"/>
      <c r="D37" s="1324"/>
      <c r="E37" s="1325"/>
      <c r="F37" s="1330"/>
      <c r="G37" s="1294" t="s">
        <v>432</v>
      </c>
      <c r="H37" s="1014"/>
    </row>
    <row r="38" spans="1:8">
      <c r="A38" s="1295"/>
      <c r="B38" s="1317"/>
      <c r="C38" s="1297"/>
      <c r="D38" s="1297"/>
      <c r="E38" s="1298"/>
      <c r="F38" s="1299"/>
      <c r="G38" s="1014"/>
      <c r="H38" s="1014"/>
    </row>
    <row r="39" spans="1:8">
      <c r="A39" s="1295"/>
      <c r="B39" s="1317"/>
      <c r="C39" s="1297"/>
      <c r="D39" s="1297"/>
      <c r="E39" s="1298"/>
      <c r="F39" s="1299"/>
      <c r="G39" s="1014"/>
      <c r="H39" s="1014"/>
    </row>
    <row r="40" spans="1:8">
      <c r="A40" s="1295"/>
      <c r="B40" s="1317"/>
      <c r="C40" s="1297"/>
      <c r="D40" s="1297"/>
      <c r="E40" s="1298"/>
      <c r="F40" s="1299"/>
      <c r="G40" s="1014"/>
      <c r="H40" s="1014"/>
    </row>
    <row r="41" spans="1:8">
      <c r="A41" s="1295"/>
      <c r="B41" s="1317"/>
      <c r="C41" s="1297"/>
      <c r="D41" s="1297"/>
      <c r="E41" s="1298"/>
      <c r="F41" s="1299"/>
      <c r="G41" s="1014"/>
      <c r="H41" s="1014"/>
    </row>
    <row r="42" spans="1:8">
      <c r="A42" s="1295"/>
      <c r="B42" s="1317"/>
      <c r="C42" s="1297"/>
      <c r="D42" s="1297"/>
      <c r="E42" s="1298"/>
      <c r="F42" s="1299"/>
      <c r="G42" s="1014"/>
      <c r="H42" s="1014"/>
    </row>
    <row r="43" spans="1:8">
      <c r="A43" s="1295"/>
      <c r="B43" s="1317"/>
      <c r="C43" s="1297"/>
      <c r="D43" s="1297"/>
      <c r="E43" s="1298"/>
      <c r="F43" s="1299"/>
      <c r="G43" s="1014"/>
      <c r="H43" s="1014"/>
    </row>
    <row r="44" spans="1:8">
      <c r="A44" s="1295"/>
      <c r="B44" s="1317"/>
      <c r="C44" s="1297"/>
      <c r="D44" s="1297"/>
      <c r="E44" s="1298"/>
      <c r="F44" s="1299"/>
      <c r="G44" s="1014"/>
      <c r="H44" s="1014"/>
    </row>
    <row r="45" spans="1:8">
      <c r="A45" s="1295"/>
      <c r="B45" s="1317"/>
      <c r="C45" s="1297"/>
      <c r="D45" s="1297"/>
      <c r="E45" s="1298"/>
      <c r="F45" s="1299"/>
      <c r="G45" s="1014"/>
      <c r="H45" s="1014"/>
    </row>
    <row r="46" spans="1:8">
      <c r="A46" s="1295"/>
      <c r="B46" s="1317"/>
      <c r="C46" s="1297"/>
      <c r="D46" s="1297"/>
      <c r="E46" s="1298"/>
      <c r="F46" s="1299"/>
      <c r="G46" s="1014"/>
      <c r="H46" s="1014"/>
    </row>
    <row r="47" spans="1:8">
      <c r="A47" s="1295"/>
      <c r="B47" s="1317"/>
      <c r="C47" s="1297"/>
      <c r="D47" s="1297"/>
      <c r="E47" s="1298"/>
      <c r="F47" s="1299"/>
      <c r="G47" s="1014"/>
      <c r="H47" s="1014"/>
    </row>
    <row r="48" spans="1:8">
      <c r="A48" s="1295"/>
      <c r="B48" s="1317"/>
      <c r="C48" s="1297"/>
      <c r="D48" s="1297"/>
      <c r="E48" s="1298"/>
      <c r="F48" s="1299"/>
      <c r="G48" s="1014"/>
      <c r="H48" s="1014"/>
    </row>
    <row r="49" spans="1:8">
      <c r="A49" s="1295"/>
      <c r="B49" s="1317"/>
      <c r="C49" s="1297"/>
      <c r="D49" s="1297"/>
      <c r="E49" s="1298"/>
      <c r="F49" s="1299"/>
      <c r="G49" s="1014"/>
      <c r="H49" s="1014"/>
    </row>
    <row r="50" spans="1:8">
      <c r="A50" s="1295"/>
      <c r="B50" s="1317"/>
      <c r="C50" s="1297"/>
      <c r="D50" s="1297"/>
      <c r="E50" s="1298"/>
      <c r="F50" s="1299"/>
      <c r="G50" s="1014"/>
      <c r="H50" s="1014"/>
    </row>
    <row r="51" spans="1:8">
      <c r="A51" s="1295"/>
      <c r="B51" s="1317"/>
      <c r="C51" s="1297"/>
      <c r="D51" s="1297"/>
      <c r="E51" s="1298"/>
      <c r="F51" s="1299"/>
      <c r="G51" s="1014"/>
      <c r="H51" s="1014"/>
    </row>
    <row r="52" spans="1:8" ht="13.5" thickBot="1">
      <c r="A52" s="1300"/>
      <c r="B52" s="1318"/>
      <c r="C52" s="1301"/>
      <c r="D52" s="1301"/>
      <c r="E52" s="1302"/>
      <c r="F52" s="1303"/>
      <c r="G52" s="1014"/>
      <c r="H52" s="1014"/>
    </row>
    <row r="53" spans="1:8">
      <c r="A53" s="1304"/>
      <c r="B53" s="1305"/>
      <c r="C53" s="1306"/>
      <c r="D53" s="1307" t="s">
        <v>419</v>
      </c>
      <c r="E53" s="1308">
        <f>SUM(E37:E52)</f>
        <v>0</v>
      </c>
      <c r="F53" s="1014"/>
    </row>
    <row r="54" spans="1:8">
      <c r="A54" s="1304"/>
      <c r="B54" s="1305"/>
      <c r="C54" s="1306"/>
      <c r="D54" s="1307"/>
      <c r="E54" s="1308"/>
      <c r="F54" s="1014"/>
    </row>
    <row r="55" spans="1:8">
      <c r="A55" s="1304"/>
      <c r="B55" s="1305"/>
      <c r="C55" s="1306"/>
      <c r="D55" s="1309" t="s">
        <v>420</v>
      </c>
      <c r="E55" s="1310">
        <f>'(b) QAPE'!D117</f>
        <v>0</v>
      </c>
    </row>
    <row r="56" spans="1:8">
      <c r="A56" s="1304"/>
      <c r="B56" s="1305"/>
      <c r="C56" s="1306"/>
      <c r="D56" s="1447" t="s">
        <v>421</v>
      </c>
      <c r="F56" s="1014"/>
    </row>
    <row r="57" spans="1:8">
      <c r="A57" s="1304"/>
      <c r="B57" s="1305"/>
      <c r="C57" s="1306"/>
      <c r="D57" s="1309" t="s">
        <v>422</v>
      </c>
      <c r="E57" s="1312" t="e">
        <f>SUM(E53/E55)</f>
        <v>#DIV/0!</v>
      </c>
      <c r="F57" s="1014"/>
    </row>
    <row r="58" spans="1:8">
      <c r="A58" s="1304"/>
      <c r="B58" s="1305"/>
      <c r="C58" s="1306"/>
      <c r="D58" s="1311" t="s">
        <v>493</v>
      </c>
      <c r="E58" s="1310"/>
      <c r="F58" s="1014"/>
    </row>
    <row r="59" spans="1:8">
      <c r="A59" s="1304"/>
      <c r="B59" s="1305"/>
      <c r="C59" s="1306"/>
      <c r="D59" s="1313" t="s">
        <v>304</v>
      </c>
      <c r="E59" s="1310">
        <f>SUMIF(F37:F52,"QAPE",E37:E52)</f>
        <v>0</v>
      </c>
      <c r="F59" s="1014"/>
    </row>
    <row r="60" spans="1:8">
      <c r="A60" s="1304"/>
      <c r="B60" s="1305"/>
      <c r="C60" s="1306"/>
      <c r="D60" s="1313" t="s">
        <v>305</v>
      </c>
      <c r="E60" s="1310">
        <f>SUMIF(F37:F52,"Non-QAPE",E37:E52)</f>
        <v>0</v>
      </c>
      <c r="F60" s="1014"/>
    </row>
    <row r="61" spans="1:8">
      <c r="A61" s="62"/>
      <c r="B61" s="1273"/>
      <c r="C61" s="1274"/>
      <c r="D61" s="1274"/>
      <c r="E61" s="1310"/>
    </row>
    <row r="62" spans="1:8">
      <c r="A62" s="62"/>
      <c r="B62" s="1273"/>
      <c r="C62" s="1274"/>
      <c r="D62" s="1274"/>
      <c r="E62" s="1275"/>
    </row>
    <row r="63" spans="1:8">
      <c r="A63" s="62"/>
      <c r="B63" s="1273"/>
      <c r="C63" s="1274"/>
      <c r="D63" s="1274"/>
      <c r="E63" s="1275"/>
    </row>
    <row r="64" spans="1:8">
      <c r="A64" s="62"/>
      <c r="B64" s="1273"/>
      <c r="C64" s="1274"/>
      <c r="D64" s="1274"/>
      <c r="E64" s="1275"/>
    </row>
    <row r="65" spans="1:6">
      <c r="A65" s="62"/>
      <c r="B65" s="1273"/>
      <c r="C65" s="1274"/>
      <c r="D65" s="1274"/>
      <c r="E65" s="1275"/>
    </row>
    <row r="66" spans="1:6">
      <c r="A66" s="62"/>
      <c r="B66" s="1273"/>
      <c r="C66" s="1274"/>
      <c r="D66" s="1274"/>
      <c r="E66" s="1275"/>
    </row>
    <row r="67" spans="1:6">
      <c r="A67" s="62"/>
      <c r="B67" s="1273"/>
      <c r="C67" s="1274"/>
      <c r="D67" s="1274"/>
      <c r="E67" s="1275"/>
    </row>
    <row r="68" spans="1:6">
      <c r="A68" s="62"/>
      <c r="B68" s="1273"/>
      <c r="C68" s="1274"/>
      <c r="D68" s="1274"/>
      <c r="E68" s="1275"/>
    </row>
    <row r="69" spans="1:6">
      <c r="A69" s="62"/>
      <c r="B69" s="1273"/>
      <c r="C69" s="1274"/>
      <c r="D69" s="1274"/>
      <c r="E69" s="1275"/>
    </row>
    <row r="70" spans="1:6">
      <c r="A70" s="62"/>
      <c r="B70" s="1273"/>
      <c r="C70" s="1274"/>
      <c r="D70" s="1274"/>
      <c r="E70" s="1275"/>
    </row>
    <row r="71" spans="1:6">
      <c r="A71" s="62"/>
      <c r="B71" s="1273"/>
      <c r="C71" s="1274"/>
      <c r="D71" s="1274"/>
      <c r="E71" s="1275"/>
    </row>
    <row r="72" spans="1:6">
      <c r="A72" s="62"/>
      <c r="B72" s="1273"/>
      <c r="C72" s="1274"/>
      <c r="D72" s="1274"/>
      <c r="E72" s="1275"/>
    </row>
    <row r="73" spans="1:6">
      <c r="A73" s="62"/>
      <c r="B73" s="1273"/>
      <c r="C73" s="1274"/>
      <c r="D73" s="1274"/>
      <c r="E73" s="1275"/>
    </row>
    <row r="74" spans="1:6">
      <c r="A74" s="62"/>
      <c r="B74" s="1273"/>
      <c r="C74" s="1274"/>
      <c r="D74" s="1274"/>
      <c r="E74" s="1275"/>
    </row>
    <row r="75" spans="1:6">
      <c r="A75" s="62"/>
      <c r="B75" s="1273"/>
      <c r="C75" s="1274"/>
      <c r="D75" s="1276"/>
      <c r="E75" s="1275"/>
    </row>
    <row r="76" spans="1:6">
      <c r="A76" s="62"/>
      <c r="B76" s="1273"/>
      <c r="C76" s="1274"/>
      <c r="D76" s="1276"/>
      <c r="E76" s="1275"/>
    </row>
    <row r="77" spans="1:6">
      <c r="A77" s="62"/>
      <c r="B77" s="1273"/>
      <c r="C77" s="1274"/>
      <c r="D77" s="1276"/>
      <c r="E77" s="1275"/>
      <c r="F77" s="906"/>
    </row>
    <row r="78" spans="1:6">
      <c r="A78" s="62"/>
      <c r="B78" s="1273"/>
      <c r="C78" s="1274"/>
      <c r="D78" s="1274"/>
      <c r="E78" s="1275"/>
    </row>
    <row r="79" spans="1:6">
      <c r="A79" s="62"/>
      <c r="B79" s="1273"/>
      <c r="C79" s="1274"/>
      <c r="D79" s="1276"/>
      <c r="E79" s="1277"/>
    </row>
    <row r="80" spans="1:6">
      <c r="A80" s="62"/>
      <c r="B80" s="1273"/>
      <c r="C80" s="1274"/>
      <c r="D80" s="1274"/>
      <c r="E80" s="1275"/>
    </row>
  </sheetData>
  <sheetProtection password="CF2B" sheet="1" objects="1" scenarios="1"/>
  <mergeCells count="8">
    <mergeCell ref="A9:F9"/>
    <mergeCell ref="A10:F10"/>
    <mergeCell ref="A11:F11"/>
    <mergeCell ref="A1:F3"/>
    <mergeCell ref="A7:F7"/>
    <mergeCell ref="A5:F5"/>
    <mergeCell ref="A6:F6"/>
    <mergeCell ref="A8:F8"/>
  </mergeCells>
  <phoneticPr fontId="19" type="noConversion"/>
  <dataValidations count="2">
    <dataValidation type="list" allowBlank="1" showInputMessage="1" showErrorMessage="1" error="Please choose from dropdown list" prompt="Choose from dropdown menu" sqref="F30 F17 F19 F21 F23 F27">
      <formula1>$K$1:$K$2</formula1>
    </dataValidation>
    <dataValidation type="list" allowBlank="1" showInputMessage="1" showErrorMessage="1" error="Please choose from dropdown list" prompt="Choose from dropdown menu" sqref="F37:F52">
      <formula1>$G$1:$G$2</formula1>
    </dataValidation>
  </dataValidations>
  <printOptions horizontalCentered="1"/>
  <pageMargins left="0.39370078740157483" right="0.19685039370078741" top="0.98425196850393704" bottom="0.98425196850393704" header="0.51181102362204722" footer="0.51181102362204722"/>
  <pageSetup paperSize="9" scale="61" orientation="portrait" r:id="rId1"/>
  <headerFooter alignWithMargins="0"/>
  <rowBreaks count="1" manualBreakCount="1">
    <brk id="62"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BE110"/>
  <sheetViews>
    <sheetView view="pageBreakPreview" topLeftCell="A34" zoomScale="93" zoomScaleNormal="100" zoomScaleSheetLayoutView="93" zoomScalePageLayoutView="59" workbookViewId="0">
      <selection activeCell="U63" sqref="U63"/>
    </sheetView>
  </sheetViews>
  <sheetFormatPr defaultRowHeight="12.75"/>
  <cols>
    <col min="1" max="1" width="8.42578125" style="907" customWidth="1"/>
    <col min="2" max="2" width="10.42578125" style="911" customWidth="1"/>
    <col min="3" max="3" width="25.85546875" style="910" customWidth="1"/>
    <col min="4" max="4" width="27.42578125" style="910" customWidth="1"/>
    <col min="5" max="6" width="11" style="909" customWidth="1"/>
    <col min="7" max="9" width="9.140625" style="908"/>
    <col min="10" max="10" width="5.7109375" style="908" customWidth="1"/>
    <col min="11" max="11" width="9" style="908" hidden="1" customWidth="1"/>
    <col min="12" max="15" width="9.140625" style="908" hidden="1" customWidth="1"/>
    <col min="16" max="16" width="8.28515625" style="908" hidden="1" customWidth="1"/>
    <col min="17" max="18" width="9.140625" style="908" hidden="1" customWidth="1"/>
    <col min="19" max="20" width="9.140625" style="908"/>
    <col min="21" max="16384" width="9.140625" style="907"/>
  </cols>
  <sheetData>
    <row r="1" spans="1:20">
      <c r="A1" s="984"/>
      <c r="B1" s="983"/>
      <c r="C1" s="982"/>
      <c r="D1" s="982"/>
      <c r="E1" s="981"/>
      <c r="F1" s="980"/>
      <c r="K1" s="908" t="s">
        <v>36</v>
      </c>
    </row>
    <row r="2" spans="1:20" s="964" customFormat="1" ht="15.75">
      <c r="A2" s="979" t="s">
        <v>389</v>
      </c>
      <c r="B2" s="978"/>
      <c r="C2" s="977"/>
      <c r="D2" s="977"/>
      <c r="E2" s="976"/>
      <c r="F2" s="975"/>
      <c r="G2" s="965"/>
      <c r="H2" s="965"/>
      <c r="I2" s="965"/>
      <c r="J2" s="965"/>
      <c r="K2" s="965" t="s">
        <v>310</v>
      </c>
      <c r="L2" s="965"/>
      <c r="M2" s="965"/>
      <c r="N2" s="965"/>
      <c r="O2" s="965"/>
      <c r="P2" s="965"/>
      <c r="Q2" s="965"/>
      <c r="R2" s="965"/>
      <c r="S2" s="965"/>
      <c r="T2" s="965"/>
    </row>
    <row r="3" spans="1:20">
      <c r="A3" s="974"/>
      <c r="B3" s="973"/>
      <c r="C3" s="972"/>
      <c r="D3" s="972"/>
      <c r="E3" s="971"/>
      <c r="F3" s="970"/>
    </row>
    <row r="4" spans="1:20">
      <c r="K4" s="908" t="s">
        <v>433</v>
      </c>
    </row>
    <row r="5" spans="1:20" s="964" customFormat="1">
      <c r="A5" s="969" t="s">
        <v>418</v>
      </c>
      <c r="B5" s="968"/>
      <c r="C5" s="967"/>
      <c r="D5" s="1331" t="str">
        <f>IF(C5="","Please Enter project TITLE in C5 of the QAPE worksheet (b)","")</f>
        <v>Please Enter project TITLE in C5 of the QAPE worksheet (b)</v>
      </c>
      <c r="E5" s="966"/>
      <c r="F5" s="966"/>
      <c r="G5" s="965"/>
      <c r="H5" s="965"/>
      <c r="I5" s="965"/>
      <c r="J5" s="965"/>
      <c r="K5" s="965" t="s">
        <v>434</v>
      </c>
      <c r="L5" s="965"/>
      <c r="M5" s="965"/>
      <c r="N5" s="965"/>
      <c r="O5" s="965"/>
      <c r="P5" s="965"/>
      <c r="Q5" s="965"/>
      <c r="R5" s="965"/>
      <c r="S5" s="965"/>
      <c r="T5" s="965"/>
    </row>
    <row r="6" spans="1:20">
      <c r="A6" s="963"/>
      <c r="B6" s="962"/>
      <c r="C6" s="961"/>
    </row>
    <row r="7" spans="1:20">
      <c r="A7" s="1528" t="s">
        <v>426</v>
      </c>
      <c r="B7" s="1529"/>
      <c r="C7" s="1529"/>
      <c r="D7" s="1529"/>
      <c r="E7" s="1529"/>
      <c r="F7" s="1529"/>
    </row>
    <row r="8" spans="1:20">
      <c r="A8" s="1529"/>
      <c r="B8" s="1529"/>
      <c r="C8" s="1529"/>
      <c r="D8" s="1529"/>
      <c r="E8" s="1529"/>
      <c r="F8" s="1529"/>
    </row>
    <row r="9" spans="1:20">
      <c r="A9" s="956"/>
      <c r="B9" s="956"/>
      <c r="C9" s="956"/>
      <c r="D9" s="956"/>
      <c r="E9" s="956"/>
      <c r="F9" s="956"/>
    </row>
    <row r="10" spans="1:20" s="953" customFormat="1">
      <c r="A10" s="1532" t="s">
        <v>425</v>
      </c>
      <c r="B10" s="1532"/>
      <c r="C10" s="1532"/>
      <c r="D10" s="1532"/>
      <c r="E10" s="1532"/>
      <c r="F10" s="1532"/>
      <c r="G10" s="954"/>
      <c r="H10" s="954"/>
      <c r="I10" s="954"/>
      <c r="J10" s="954"/>
      <c r="K10" s="954"/>
      <c r="L10" s="954"/>
      <c r="M10" s="954"/>
      <c r="N10" s="954"/>
      <c r="O10" s="954"/>
      <c r="P10" s="954"/>
      <c r="Q10" s="954"/>
      <c r="R10" s="954"/>
      <c r="S10" s="954"/>
      <c r="T10" s="954"/>
    </row>
    <row r="11" spans="1:20" s="953" customFormat="1">
      <c r="A11" s="1532"/>
      <c r="B11" s="1532"/>
      <c r="C11" s="1532"/>
      <c r="D11" s="1532"/>
      <c r="E11" s="1532"/>
      <c r="F11" s="1532"/>
      <c r="G11" s="954"/>
      <c r="H11" s="954"/>
      <c r="I11" s="954"/>
      <c r="J11" s="954"/>
      <c r="K11" s="954"/>
      <c r="L11" s="954"/>
      <c r="M11" s="954"/>
      <c r="N11" s="954"/>
      <c r="O11" s="954"/>
      <c r="P11" s="954"/>
      <c r="Q11" s="954"/>
      <c r="R11" s="954"/>
      <c r="S11" s="954"/>
      <c r="T11" s="954"/>
    </row>
    <row r="12" spans="1:20" s="953" customFormat="1">
      <c r="A12" s="1532"/>
      <c r="B12" s="1532"/>
      <c r="C12" s="1532"/>
      <c r="D12" s="1532"/>
      <c r="E12" s="1532"/>
      <c r="F12" s="1532"/>
      <c r="G12" s="954"/>
      <c r="H12" s="954"/>
      <c r="I12" s="954"/>
      <c r="J12" s="954"/>
      <c r="K12" s="954"/>
      <c r="L12" s="954"/>
      <c r="M12" s="954"/>
      <c r="N12" s="954"/>
      <c r="O12" s="954"/>
      <c r="P12" s="954"/>
      <c r="Q12" s="954"/>
      <c r="R12" s="954"/>
      <c r="S12" s="954"/>
      <c r="T12" s="954"/>
    </row>
    <row r="13" spans="1:20" s="953" customFormat="1">
      <c r="A13" s="960"/>
      <c r="B13" s="960"/>
      <c r="C13" s="960"/>
      <c r="D13" s="960"/>
      <c r="E13" s="960"/>
      <c r="F13" s="960"/>
      <c r="G13" s="954"/>
      <c r="H13" s="954"/>
      <c r="I13" s="954"/>
      <c r="J13" s="954"/>
      <c r="K13" s="954"/>
      <c r="L13" s="954"/>
      <c r="M13" s="954"/>
      <c r="N13" s="954"/>
      <c r="O13" s="954"/>
      <c r="P13" s="954"/>
      <c r="Q13" s="954"/>
      <c r="R13" s="954"/>
      <c r="S13" s="954"/>
      <c r="T13" s="954"/>
    </row>
    <row r="14" spans="1:20" s="953" customFormat="1">
      <c r="A14" s="1532" t="s">
        <v>423</v>
      </c>
      <c r="B14" s="1529"/>
      <c r="C14" s="1529"/>
      <c r="D14" s="1529"/>
      <c r="F14" s="958"/>
      <c r="G14" s="986" t="s">
        <v>432</v>
      </c>
      <c r="H14" s="954"/>
      <c r="I14" s="954"/>
      <c r="J14" s="954"/>
      <c r="K14" s="954"/>
      <c r="L14" s="954"/>
      <c r="M14" s="954"/>
      <c r="N14" s="954"/>
      <c r="O14" s="954"/>
      <c r="P14" s="954"/>
      <c r="Q14" s="954"/>
      <c r="R14" s="954"/>
      <c r="S14" s="954"/>
      <c r="T14" s="954"/>
    </row>
    <row r="15" spans="1:20" s="953" customFormat="1">
      <c r="A15" s="1529"/>
      <c r="B15" s="1529"/>
      <c r="C15" s="1529"/>
      <c r="D15" s="1529"/>
      <c r="F15" s="985"/>
      <c r="G15" s="954"/>
      <c r="H15" s="954"/>
      <c r="I15" s="954"/>
      <c r="J15" s="954"/>
      <c r="K15" s="954"/>
      <c r="L15" s="954"/>
      <c r="M15" s="954"/>
      <c r="N15" s="954"/>
      <c r="O15" s="954"/>
      <c r="P15" s="954"/>
      <c r="Q15" s="954"/>
      <c r="R15" s="954"/>
      <c r="S15" s="954"/>
      <c r="T15" s="954"/>
    </row>
    <row r="16" spans="1:20" s="953" customFormat="1">
      <c r="A16" s="959"/>
      <c r="B16" s="955"/>
      <c r="C16" s="955"/>
      <c r="D16" s="955"/>
      <c r="F16" s="955"/>
      <c r="G16" s="954"/>
      <c r="H16" s="954"/>
      <c r="I16" s="954"/>
      <c r="J16" s="954"/>
      <c r="K16" s="954"/>
      <c r="L16" s="954"/>
      <c r="M16" s="954"/>
      <c r="N16" s="954"/>
      <c r="O16" s="954"/>
      <c r="P16" s="954"/>
      <c r="Q16" s="954"/>
      <c r="R16" s="954"/>
      <c r="S16" s="954"/>
      <c r="T16" s="954"/>
    </row>
    <row r="17" spans="1:57" s="953" customFormat="1">
      <c r="A17" s="1532" t="s">
        <v>424</v>
      </c>
      <c r="B17" s="1529"/>
      <c r="C17" s="1529"/>
      <c r="D17" s="1529"/>
      <c r="F17" s="958"/>
      <c r="G17" s="986" t="s">
        <v>432</v>
      </c>
      <c r="H17" s="954"/>
      <c r="I17" s="954"/>
      <c r="J17" s="954"/>
      <c r="K17" s="954"/>
      <c r="L17" s="954"/>
      <c r="M17" s="954"/>
      <c r="N17" s="954"/>
      <c r="O17" s="954"/>
      <c r="P17" s="954"/>
      <c r="Q17" s="954"/>
      <c r="R17" s="954"/>
      <c r="S17" s="954"/>
      <c r="T17" s="954"/>
    </row>
    <row r="18" spans="1:57" s="953" customFormat="1">
      <c r="A18" s="1529"/>
      <c r="B18" s="1529"/>
      <c r="C18" s="1529"/>
      <c r="D18" s="1529"/>
      <c r="E18" s="985"/>
      <c r="F18" s="957"/>
      <c r="G18" s="954"/>
      <c r="H18" s="954"/>
      <c r="I18" s="954"/>
      <c r="J18" s="954"/>
      <c r="K18" s="954"/>
      <c r="L18" s="954"/>
      <c r="M18" s="954"/>
      <c r="N18" s="954"/>
      <c r="O18" s="954"/>
      <c r="P18" s="954"/>
      <c r="Q18" s="954"/>
      <c r="R18" s="954"/>
      <c r="S18" s="954"/>
      <c r="T18" s="954"/>
    </row>
    <row r="19" spans="1:57" ht="13.5" thickBot="1">
      <c r="A19" s="952"/>
    </row>
    <row r="20" spans="1:57" ht="14.1" customHeight="1" thickBot="1">
      <c r="A20" s="942" t="s">
        <v>435</v>
      </c>
      <c r="B20" s="951"/>
      <c r="C20" s="950"/>
      <c r="D20" s="950"/>
      <c r="E20" s="939">
        <v>19400</v>
      </c>
      <c r="F20" s="949"/>
      <c r="G20" s="1530" t="s">
        <v>497</v>
      </c>
      <c r="H20" s="1529"/>
      <c r="I20" s="1529"/>
      <c r="J20" s="1529"/>
      <c r="K20" s="1529"/>
      <c r="L20" s="1529"/>
      <c r="M20" s="1529"/>
      <c r="N20" s="1529"/>
      <c r="O20" s="1529"/>
    </row>
    <row r="21" spans="1:57" ht="12" customHeight="1">
      <c r="A21" s="915"/>
      <c r="B21" s="914"/>
      <c r="C21" s="947" t="s">
        <v>306</v>
      </c>
      <c r="D21" s="947" t="s">
        <v>129</v>
      </c>
      <c r="E21" s="948" t="s">
        <v>130</v>
      </c>
      <c r="F21" s="916"/>
      <c r="G21" s="1529"/>
      <c r="H21" s="1529"/>
      <c r="I21" s="1529"/>
      <c r="J21" s="1529"/>
      <c r="K21" s="1529"/>
      <c r="L21" s="1529"/>
      <c r="M21" s="1529"/>
      <c r="N21" s="1529"/>
      <c r="O21" s="1529"/>
    </row>
    <row r="22" spans="1:57" ht="12" customHeight="1">
      <c r="A22" s="1332" t="s">
        <v>156</v>
      </c>
      <c r="B22" s="914"/>
      <c r="C22" s="913" t="s">
        <v>300</v>
      </c>
      <c r="D22" s="913" t="s">
        <v>307</v>
      </c>
      <c r="E22" s="916">
        <v>4000</v>
      </c>
      <c r="F22" s="916"/>
      <c r="G22" s="1529"/>
      <c r="H22" s="1529"/>
      <c r="I22" s="1529"/>
      <c r="J22" s="1529"/>
      <c r="K22" s="1529"/>
      <c r="L22" s="1529"/>
      <c r="M22" s="1529"/>
      <c r="N22" s="1529"/>
      <c r="O22" s="1529"/>
    </row>
    <row r="23" spans="1:57" ht="12" customHeight="1">
      <c r="A23" s="915"/>
      <c r="B23" s="914"/>
      <c r="C23" s="913" t="s">
        <v>300</v>
      </c>
      <c r="D23" s="913" t="s">
        <v>308</v>
      </c>
      <c r="E23" s="916">
        <v>400</v>
      </c>
      <c r="F23" s="916"/>
    </row>
    <row r="24" spans="1:57" ht="12" customHeight="1">
      <c r="A24" s="915"/>
      <c r="B24" s="914"/>
      <c r="C24" s="913" t="s">
        <v>309</v>
      </c>
      <c r="D24" s="913" t="s">
        <v>307</v>
      </c>
      <c r="E24" s="916">
        <v>15000</v>
      </c>
      <c r="F24" s="916"/>
    </row>
    <row r="25" spans="1:57">
      <c r="A25" s="915"/>
      <c r="B25" s="914"/>
      <c r="C25" s="913"/>
      <c r="D25" s="947" t="s">
        <v>162</v>
      </c>
      <c r="E25" s="912">
        <f>SUM(E22:E24)</f>
        <v>19400</v>
      </c>
      <c r="F25" s="916"/>
    </row>
    <row r="26" spans="1:57" ht="13.5" thickBot="1">
      <c r="A26" s="946"/>
      <c r="B26" s="945"/>
      <c r="C26" s="944"/>
      <c r="D26" s="944"/>
      <c r="E26" s="943"/>
      <c r="F26" s="943"/>
    </row>
    <row r="27" spans="1:57" ht="13.5" thickBot="1">
      <c r="A27" s="942" t="s">
        <v>299</v>
      </c>
      <c r="B27" s="941"/>
      <c r="C27" s="940"/>
      <c r="D27" s="940"/>
      <c r="E27" s="939"/>
      <c r="F27" s="938"/>
      <c r="U27" s="908"/>
      <c r="V27" s="908"/>
      <c r="W27" s="908"/>
      <c r="X27" s="908"/>
      <c r="Y27" s="908"/>
      <c r="Z27" s="908"/>
      <c r="AA27" s="908"/>
      <c r="AB27" s="908"/>
      <c r="AC27" s="908"/>
      <c r="AD27" s="908"/>
      <c r="AE27" s="908"/>
      <c r="AF27" s="908"/>
      <c r="AG27" s="908"/>
      <c r="AH27" s="908"/>
      <c r="AI27" s="908"/>
      <c r="AJ27" s="908"/>
      <c r="AK27" s="908"/>
      <c r="AL27" s="908"/>
      <c r="AM27" s="908"/>
      <c r="AN27" s="908"/>
      <c r="AO27" s="908"/>
      <c r="AP27" s="908"/>
      <c r="AQ27" s="908"/>
      <c r="AR27" s="908"/>
      <c r="AS27" s="908"/>
      <c r="AT27" s="908"/>
      <c r="AU27" s="908"/>
      <c r="AV27" s="908"/>
      <c r="AW27" s="908"/>
      <c r="AX27" s="908"/>
      <c r="AY27" s="908"/>
      <c r="AZ27" s="908"/>
      <c r="BA27" s="908"/>
      <c r="BB27" s="908"/>
      <c r="BC27" s="908"/>
      <c r="BD27" s="908"/>
      <c r="BE27" s="908"/>
    </row>
    <row r="28" spans="1:57" s="932" customFormat="1" ht="13.5" thickBot="1">
      <c r="A28" s="937" t="s">
        <v>126</v>
      </c>
      <c r="B28" s="936" t="s">
        <v>127</v>
      </c>
      <c r="C28" s="935" t="s">
        <v>128</v>
      </c>
      <c r="D28" s="935" t="s">
        <v>129</v>
      </c>
      <c r="E28" s="934" t="s">
        <v>130</v>
      </c>
      <c r="F28" s="933" t="s">
        <v>273</v>
      </c>
      <c r="G28" s="925"/>
      <c r="H28" s="925"/>
      <c r="I28" s="925"/>
      <c r="J28" s="925"/>
      <c r="K28" s="925"/>
      <c r="L28" s="925"/>
      <c r="M28" s="925"/>
      <c r="N28" s="925"/>
      <c r="O28" s="925"/>
      <c r="P28" s="925"/>
      <c r="Q28" s="925"/>
      <c r="R28" s="925"/>
      <c r="S28" s="925"/>
      <c r="T28" s="925"/>
      <c r="U28" s="925"/>
      <c r="V28" s="925"/>
      <c r="W28" s="925"/>
      <c r="X28" s="925"/>
      <c r="Y28" s="925"/>
      <c r="Z28" s="925"/>
      <c r="AA28" s="925"/>
      <c r="AB28" s="925"/>
      <c r="AC28" s="925"/>
      <c r="AD28" s="925"/>
      <c r="AE28" s="925"/>
      <c r="AF28" s="925"/>
      <c r="AG28" s="925"/>
      <c r="AH28" s="925"/>
      <c r="AI28" s="925"/>
      <c r="AJ28" s="925"/>
      <c r="AK28" s="925"/>
      <c r="AL28" s="925"/>
      <c r="AM28" s="925"/>
      <c r="AN28" s="925"/>
      <c r="AO28" s="925"/>
      <c r="AP28" s="925"/>
      <c r="AQ28" s="925"/>
      <c r="AR28" s="925"/>
      <c r="AS28" s="925"/>
      <c r="AT28" s="925"/>
      <c r="AU28" s="925"/>
      <c r="AV28" s="925"/>
      <c r="AW28" s="925"/>
      <c r="AX28" s="925"/>
      <c r="AY28" s="925"/>
      <c r="AZ28" s="925"/>
      <c r="BA28" s="925"/>
      <c r="BB28" s="925"/>
      <c r="BC28" s="925"/>
      <c r="BD28" s="925"/>
      <c r="BE28" s="925"/>
    </row>
    <row r="29" spans="1:57" s="925" customFormat="1" ht="13.5" thickBot="1">
      <c r="A29" s="931"/>
      <c r="B29" s="930"/>
      <c r="C29" s="929"/>
      <c r="D29" s="928" t="s">
        <v>194</v>
      </c>
      <c r="E29" s="927"/>
      <c r="F29" s="926" t="s">
        <v>243</v>
      </c>
      <c r="G29" s="1530"/>
      <c r="H29" s="1531"/>
      <c r="I29" s="1531"/>
      <c r="J29" s="1531"/>
      <c r="K29" s="1531"/>
      <c r="L29" s="1531"/>
      <c r="M29" s="1531"/>
      <c r="N29" s="1531"/>
      <c r="O29" s="1531"/>
    </row>
    <row r="30" spans="1:57">
      <c r="A30" s="1333" t="s">
        <v>156</v>
      </c>
      <c r="B30" s="924"/>
      <c r="C30" s="923"/>
      <c r="D30" s="923"/>
      <c r="E30" s="922"/>
      <c r="F30" s="921"/>
      <c r="G30" s="1531"/>
      <c r="H30" s="1531"/>
      <c r="I30" s="1531"/>
      <c r="J30" s="1531"/>
      <c r="K30" s="1531"/>
      <c r="L30" s="1531"/>
      <c r="M30" s="1531"/>
      <c r="N30" s="1531"/>
      <c r="O30" s="1531"/>
    </row>
    <row r="31" spans="1:57">
      <c r="A31" s="915"/>
      <c r="B31" s="914"/>
      <c r="C31" s="913"/>
      <c r="D31" s="913"/>
      <c r="E31" s="916"/>
      <c r="F31" s="916"/>
      <c r="J31" s="907"/>
      <c r="K31" s="907"/>
      <c r="L31" s="907"/>
      <c r="M31" s="907"/>
      <c r="N31" s="907"/>
      <c r="O31" s="907"/>
      <c r="P31" s="907"/>
      <c r="Q31" s="907"/>
      <c r="R31" s="907"/>
      <c r="S31" s="907"/>
      <c r="T31" s="907"/>
    </row>
    <row r="32" spans="1:57">
      <c r="A32" s="915" t="s">
        <v>365</v>
      </c>
      <c r="B32" s="914">
        <v>40980</v>
      </c>
      <c r="C32" s="913" t="s">
        <v>274</v>
      </c>
      <c r="D32" s="919" t="s">
        <v>366</v>
      </c>
      <c r="E32" s="916">
        <v>3000</v>
      </c>
      <c r="F32" s="917" t="s">
        <v>36</v>
      </c>
      <c r="G32" s="986" t="s">
        <v>432</v>
      </c>
      <c r="J32" s="907"/>
      <c r="K32" s="907"/>
      <c r="L32" s="907"/>
      <c r="M32" s="907"/>
      <c r="N32" s="907"/>
      <c r="O32" s="907"/>
      <c r="P32" s="907"/>
      <c r="Q32" s="907"/>
      <c r="R32" s="907"/>
      <c r="S32" s="907"/>
      <c r="T32" s="907"/>
    </row>
    <row r="33" spans="1:20">
      <c r="A33" s="915" t="s">
        <v>367</v>
      </c>
      <c r="B33" s="914">
        <v>40941</v>
      </c>
      <c r="C33" s="913" t="s">
        <v>275</v>
      </c>
      <c r="D33" s="1334" t="s">
        <v>276</v>
      </c>
      <c r="E33" s="916">
        <v>5200</v>
      </c>
      <c r="F33" s="1335" t="s">
        <v>310</v>
      </c>
      <c r="I33" s="920" t="s">
        <v>194</v>
      </c>
      <c r="J33" s="907"/>
      <c r="K33" s="907"/>
      <c r="L33" s="907"/>
      <c r="M33" s="907"/>
      <c r="N33" s="907"/>
      <c r="O33" s="907"/>
      <c r="P33" s="907"/>
      <c r="Q33" s="907"/>
      <c r="R33" s="907"/>
      <c r="S33" s="907"/>
      <c r="T33" s="907"/>
    </row>
    <row r="34" spans="1:20">
      <c r="A34" s="915" t="s">
        <v>367</v>
      </c>
      <c r="B34" s="914">
        <v>40941</v>
      </c>
      <c r="C34" s="913" t="s">
        <v>287</v>
      </c>
      <c r="D34" s="919" t="s">
        <v>368</v>
      </c>
      <c r="E34" s="916">
        <v>3050</v>
      </c>
      <c r="F34" s="917" t="s">
        <v>36</v>
      </c>
      <c r="J34" s="907"/>
      <c r="K34" s="907"/>
      <c r="L34" s="907"/>
      <c r="M34" s="907"/>
      <c r="N34" s="907"/>
      <c r="O34" s="907"/>
      <c r="P34" s="907"/>
      <c r="Q34" s="907"/>
      <c r="R34" s="907"/>
      <c r="S34" s="907"/>
      <c r="T34" s="907"/>
    </row>
    <row r="35" spans="1:20">
      <c r="A35" s="915" t="s">
        <v>367</v>
      </c>
      <c r="B35" s="914">
        <v>40941</v>
      </c>
      <c r="C35" s="913" t="s">
        <v>288</v>
      </c>
      <c r="D35" s="913" t="s">
        <v>292</v>
      </c>
      <c r="E35" s="916">
        <v>1200</v>
      </c>
      <c r="F35" s="917" t="s">
        <v>36</v>
      </c>
      <c r="J35" s="907"/>
      <c r="K35" s="907"/>
      <c r="L35" s="907"/>
      <c r="M35" s="907"/>
      <c r="N35" s="907"/>
      <c r="O35" s="907"/>
      <c r="P35" s="907"/>
      <c r="Q35" s="907"/>
      <c r="R35" s="907"/>
      <c r="S35" s="907"/>
      <c r="T35" s="907"/>
    </row>
    <row r="36" spans="1:20">
      <c r="A36" s="915" t="s">
        <v>367</v>
      </c>
      <c r="B36" s="914">
        <v>40941</v>
      </c>
      <c r="C36" s="913" t="s">
        <v>289</v>
      </c>
      <c r="D36" s="913" t="s">
        <v>293</v>
      </c>
      <c r="E36" s="916">
        <v>750</v>
      </c>
      <c r="F36" s="917" t="s">
        <v>36</v>
      </c>
      <c r="J36" s="907"/>
      <c r="K36" s="907"/>
      <c r="L36" s="907"/>
      <c r="M36" s="907"/>
      <c r="N36" s="907"/>
      <c r="O36" s="907"/>
      <c r="P36" s="907"/>
      <c r="Q36" s="907"/>
      <c r="R36" s="907"/>
      <c r="S36" s="907"/>
      <c r="T36" s="907"/>
    </row>
    <row r="37" spans="1:20">
      <c r="A37" s="915" t="s">
        <v>367</v>
      </c>
      <c r="B37" s="914">
        <v>40941</v>
      </c>
      <c r="C37" s="913" t="s">
        <v>290</v>
      </c>
      <c r="D37" s="1334" t="s">
        <v>294</v>
      </c>
      <c r="E37" s="916">
        <v>800</v>
      </c>
      <c r="F37" s="1335" t="s">
        <v>310</v>
      </c>
      <c r="H37" s="918"/>
      <c r="J37" s="907"/>
      <c r="K37" s="907"/>
      <c r="L37" s="907"/>
      <c r="M37" s="907"/>
      <c r="N37" s="907"/>
      <c r="O37" s="907"/>
      <c r="P37" s="907"/>
      <c r="Q37" s="907"/>
      <c r="R37" s="907"/>
      <c r="S37" s="907"/>
      <c r="T37" s="907"/>
    </row>
    <row r="38" spans="1:20">
      <c r="A38" s="915" t="s">
        <v>367</v>
      </c>
      <c r="B38" s="914">
        <v>40971</v>
      </c>
      <c r="C38" s="913" t="s">
        <v>300</v>
      </c>
      <c r="D38" s="1334" t="s">
        <v>291</v>
      </c>
      <c r="E38" s="916">
        <v>400</v>
      </c>
      <c r="F38" s="1335" t="s">
        <v>310</v>
      </c>
      <c r="J38" s="907"/>
      <c r="K38" s="907"/>
      <c r="L38" s="907"/>
      <c r="M38" s="907"/>
      <c r="N38" s="907"/>
      <c r="O38" s="907"/>
      <c r="P38" s="907"/>
      <c r="Q38" s="907"/>
      <c r="R38" s="907"/>
      <c r="S38" s="907"/>
      <c r="T38" s="907"/>
    </row>
    <row r="39" spans="1:20" ht="12" customHeight="1">
      <c r="A39" s="915" t="s">
        <v>367</v>
      </c>
      <c r="B39" s="914">
        <v>40972</v>
      </c>
      <c r="C39" s="913" t="s">
        <v>301</v>
      </c>
      <c r="D39" s="1334" t="s">
        <v>302</v>
      </c>
      <c r="E39" s="916">
        <v>3000</v>
      </c>
      <c r="F39" s="1335" t="s">
        <v>310</v>
      </c>
      <c r="J39" s="907"/>
      <c r="K39" s="907"/>
      <c r="L39" s="907"/>
      <c r="M39" s="907"/>
      <c r="N39" s="907"/>
      <c r="O39" s="907"/>
      <c r="P39" s="907"/>
      <c r="Q39" s="907"/>
      <c r="R39" s="907"/>
      <c r="S39" s="907"/>
      <c r="T39" s="907"/>
    </row>
    <row r="40" spans="1:20" ht="25.5">
      <c r="A40" s="915" t="s">
        <v>367</v>
      </c>
      <c r="B40" s="914">
        <v>40975</v>
      </c>
      <c r="C40" s="913" t="s">
        <v>303</v>
      </c>
      <c r="D40" s="1336" t="s">
        <v>494</v>
      </c>
      <c r="E40" s="916">
        <v>2000</v>
      </c>
      <c r="F40" s="917" t="s">
        <v>36</v>
      </c>
      <c r="J40" s="907"/>
      <c r="K40" s="907"/>
      <c r="L40" s="907"/>
      <c r="M40" s="907"/>
      <c r="N40" s="907"/>
      <c r="O40" s="907"/>
      <c r="P40" s="907"/>
      <c r="Q40" s="907"/>
      <c r="R40" s="907"/>
      <c r="S40" s="907"/>
      <c r="T40" s="907"/>
    </row>
    <row r="41" spans="1:20">
      <c r="A41" s="1346"/>
      <c r="B41" s="1347"/>
      <c r="C41" s="1348"/>
      <c r="D41" s="1349" t="s">
        <v>304</v>
      </c>
      <c r="E41" s="1350">
        <f>SUMIF(F32:F40,"QAPE",E32:E40)</f>
        <v>10000</v>
      </c>
      <c r="F41" s="1351"/>
      <c r="J41" s="907"/>
      <c r="K41" s="907"/>
      <c r="L41" s="907"/>
      <c r="M41" s="907"/>
      <c r="N41" s="907"/>
      <c r="O41" s="907"/>
      <c r="P41" s="907"/>
      <c r="Q41" s="907"/>
      <c r="R41" s="907"/>
      <c r="S41" s="907"/>
      <c r="T41" s="907"/>
    </row>
    <row r="42" spans="1:20">
      <c r="A42" s="908"/>
      <c r="B42" s="1337"/>
      <c r="C42" s="1338"/>
      <c r="D42" s="1339" t="s">
        <v>305</v>
      </c>
      <c r="E42" s="1340">
        <f>SUMIF(F32:F40,"Non-QAPE",E32:E40)</f>
        <v>9400</v>
      </c>
      <c r="F42" s="918"/>
      <c r="J42" s="907"/>
      <c r="K42" s="907"/>
      <c r="L42" s="907"/>
      <c r="M42" s="907"/>
      <c r="N42" s="907"/>
      <c r="O42" s="907"/>
      <c r="P42" s="907"/>
      <c r="Q42" s="907"/>
      <c r="R42" s="907"/>
      <c r="S42" s="907"/>
      <c r="T42" s="907"/>
    </row>
    <row r="43" spans="1:20">
      <c r="A43" s="1342"/>
      <c r="B43" s="1343"/>
      <c r="C43" s="1344"/>
      <c r="D43" s="1352" t="s">
        <v>134</v>
      </c>
      <c r="E43" s="1353">
        <f>E41+E42</f>
        <v>19400</v>
      </c>
      <c r="F43" s="1345"/>
      <c r="J43" s="907"/>
      <c r="K43" s="907"/>
      <c r="L43" s="907"/>
      <c r="M43" s="907"/>
      <c r="N43" s="907"/>
      <c r="O43" s="907"/>
      <c r="P43" s="907"/>
      <c r="Q43" s="907"/>
      <c r="R43" s="907"/>
      <c r="S43" s="907"/>
      <c r="T43" s="907"/>
    </row>
    <row r="44" spans="1:20">
      <c r="A44" s="908"/>
      <c r="B44" s="1337"/>
      <c r="C44" s="1338"/>
      <c r="D44" s="1338"/>
      <c r="E44" s="918"/>
      <c r="F44" s="918"/>
      <c r="J44" s="907"/>
      <c r="K44" s="907"/>
      <c r="L44" s="907"/>
      <c r="M44" s="907"/>
      <c r="N44" s="907"/>
      <c r="O44" s="907"/>
      <c r="P44" s="907"/>
      <c r="Q44" s="907"/>
      <c r="R44" s="907"/>
      <c r="S44" s="907"/>
      <c r="T44" s="907"/>
    </row>
    <row r="45" spans="1:20">
      <c r="A45" s="908"/>
      <c r="B45" s="1337"/>
      <c r="C45" s="1338"/>
      <c r="D45" s="1338"/>
      <c r="E45" s="1341"/>
      <c r="F45" s="1340"/>
      <c r="G45" s="1527" t="s">
        <v>498</v>
      </c>
      <c r="H45" s="1527"/>
      <c r="I45" s="1527"/>
      <c r="J45" s="1527"/>
      <c r="K45" s="1527"/>
      <c r="L45" s="1527"/>
      <c r="M45" s="1527"/>
      <c r="N45" s="1527"/>
      <c r="O45" s="1527"/>
      <c r="P45" s="907"/>
      <c r="Q45" s="907"/>
      <c r="R45" s="907"/>
      <c r="S45" s="907"/>
      <c r="T45" s="907"/>
    </row>
    <row r="46" spans="1:20">
      <c r="A46" s="1354"/>
      <c r="B46" s="1355"/>
      <c r="C46" s="1356"/>
      <c r="D46" s="1356"/>
      <c r="E46" s="1357"/>
      <c r="F46" s="1358"/>
      <c r="G46" s="1527"/>
      <c r="H46" s="1527"/>
      <c r="I46" s="1527"/>
      <c r="J46" s="1527"/>
      <c r="K46" s="1527"/>
      <c r="L46" s="1527"/>
      <c r="M46" s="1527"/>
      <c r="N46" s="1527"/>
      <c r="O46" s="1527"/>
      <c r="P46" s="907"/>
      <c r="Q46" s="907"/>
      <c r="R46" s="907"/>
      <c r="S46" s="907"/>
      <c r="T46" s="907"/>
    </row>
    <row r="47" spans="1:20" ht="15.75">
      <c r="A47" s="1359" t="s">
        <v>389</v>
      </c>
      <c r="B47" s="1360"/>
      <c r="C47" s="1361"/>
      <c r="D47" s="1361"/>
      <c r="E47" s="1362"/>
      <c r="F47" s="1363"/>
      <c r="G47" s="1527"/>
      <c r="H47" s="1527"/>
      <c r="I47" s="1527"/>
      <c r="J47" s="1527"/>
      <c r="K47" s="1527"/>
      <c r="L47" s="1527"/>
      <c r="M47" s="1527"/>
      <c r="N47" s="1527"/>
      <c r="O47" s="1527"/>
      <c r="P47" s="907"/>
      <c r="Q47" s="907"/>
      <c r="R47" s="907"/>
      <c r="S47" s="907"/>
      <c r="T47" s="907"/>
    </row>
    <row r="48" spans="1:20" ht="13.5" thickBot="1">
      <c r="A48" s="1364"/>
      <c r="B48" s="1365"/>
      <c r="C48" s="1366"/>
      <c r="D48" s="1366"/>
      <c r="E48" s="1367"/>
      <c r="F48" s="1368"/>
      <c r="G48" s="1527"/>
      <c r="H48" s="1527"/>
      <c r="I48" s="1527"/>
      <c r="J48" s="1527"/>
      <c r="K48" s="1527"/>
      <c r="L48" s="1527"/>
      <c r="M48" s="1527"/>
      <c r="N48" s="1527"/>
      <c r="O48" s="1527"/>
      <c r="P48" s="907"/>
      <c r="Q48" s="907"/>
      <c r="R48" s="907"/>
      <c r="S48" s="907"/>
      <c r="T48" s="907"/>
    </row>
    <row r="49" spans="1:20" ht="13.5" thickBot="1">
      <c r="A49" s="1369" t="s">
        <v>435</v>
      </c>
      <c r="B49" s="1370"/>
      <c r="C49" s="1371"/>
      <c r="D49" s="1371"/>
      <c r="E49" s="1372">
        <f>'(b) QAPE'!D15</f>
        <v>0</v>
      </c>
      <c r="F49" s="1373"/>
      <c r="G49" s="1527"/>
      <c r="H49" s="1527"/>
      <c r="I49" s="1527"/>
      <c r="J49" s="1527"/>
      <c r="K49" s="1527"/>
      <c r="L49" s="1527"/>
      <c r="M49" s="1527"/>
      <c r="N49" s="1527"/>
      <c r="O49" s="1527"/>
      <c r="P49" s="907"/>
      <c r="Q49" s="907"/>
      <c r="R49" s="907"/>
      <c r="S49" s="907"/>
      <c r="T49" s="907"/>
    </row>
    <row r="50" spans="1:20">
      <c r="A50" s="1374" t="s">
        <v>126</v>
      </c>
      <c r="B50" s="1375" t="s">
        <v>127</v>
      </c>
      <c r="C50" s="1376" t="s">
        <v>306</v>
      </c>
      <c r="D50" s="1376" t="s">
        <v>129</v>
      </c>
      <c r="E50" s="1377" t="s">
        <v>130</v>
      </c>
      <c r="F50" s="917"/>
      <c r="G50" s="1527"/>
      <c r="H50" s="1527"/>
      <c r="I50" s="1527"/>
      <c r="J50" s="1527"/>
      <c r="K50" s="1527"/>
      <c r="L50" s="1527"/>
      <c r="M50" s="1527"/>
      <c r="N50" s="1527"/>
      <c r="O50" s="1527"/>
      <c r="P50" s="907"/>
      <c r="Q50" s="907"/>
      <c r="R50" s="907"/>
      <c r="S50" s="907"/>
      <c r="T50" s="907"/>
    </row>
    <row r="51" spans="1:20">
      <c r="A51" s="1379"/>
      <c r="B51" s="1380"/>
      <c r="C51" s="1381"/>
      <c r="D51" s="1381"/>
      <c r="E51" s="1378"/>
      <c r="F51" s="917"/>
      <c r="G51" s="1382"/>
      <c r="H51" s="1382"/>
      <c r="I51" s="1382"/>
      <c r="J51" s="1382"/>
      <c r="K51" s="1382"/>
      <c r="L51" s="1382"/>
      <c r="M51" s="1382"/>
      <c r="N51" s="1382"/>
      <c r="O51" s="1382"/>
      <c r="P51" s="1383"/>
      <c r="Q51" s="1383"/>
      <c r="R51" s="1383"/>
      <c r="S51" s="907"/>
      <c r="T51" s="907"/>
    </row>
    <row r="52" spans="1:20">
      <c r="A52" s="1379"/>
      <c r="B52" s="1380"/>
      <c r="C52" s="1381"/>
      <c r="D52" s="1381"/>
      <c r="E52" s="1378"/>
      <c r="F52" s="917"/>
      <c r="G52" s="1382"/>
      <c r="H52" s="1382"/>
      <c r="I52" s="1382"/>
      <c r="J52" s="1382"/>
      <c r="K52" s="1382"/>
      <c r="L52" s="1382"/>
      <c r="M52" s="1382"/>
      <c r="N52" s="1382"/>
      <c r="O52" s="1382"/>
      <c r="P52" s="1383"/>
      <c r="Q52" s="1383"/>
      <c r="R52" s="1383"/>
      <c r="S52" s="907"/>
      <c r="T52" s="907"/>
    </row>
    <row r="53" spans="1:20">
      <c r="A53" s="1384"/>
      <c r="B53" s="1380"/>
      <c r="C53" s="1381"/>
      <c r="D53" s="1381"/>
      <c r="E53" s="1378"/>
      <c r="F53" s="917"/>
      <c r="G53" s="1383"/>
      <c r="H53" s="1383"/>
      <c r="I53" s="1383"/>
      <c r="J53" s="1383"/>
      <c r="K53" s="1383"/>
      <c r="L53" s="1383"/>
      <c r="M53" s="1383"/>
      <c r="N53" s="1383"/>
      <c r="O53" s="1383"/>
      <c r="P53" s="1383"/>
      <c r="Q53" s="1383"/>
      <c r="R53" s="1383"/>
      <c r="S53" s="907"/>
      <c r="T53" s="907"/>
    </row>
    <row r="54" spans="1:20">
      <c r="A54" s="1384"/>
      <c r="B54" s="1380"/>
      <c r="C54" s="1381"/>
      <c r="D54" s="1381"/>
      <c r="E54" s="1378"/>
      <c r="F54" s="917"/>
      <c r="G54" s="1383"/>
      <c r="H54" s="1383"/>
      <c r="I54" s="1383"/>
      <c r="J54" s="1383"/>
      <c r="K54" s="1383"/>
      <c r="L54" s="1383"/>
      <c r="M54" s="1383"/>
      <c r="N54" s="1383"/>
      <c r="O54" s="1383"/>
      <c r="P54" s="1383"/>
      <c r="Q54" s="1383"/>
      <c r="R54" s="1383"/>
      <c r="S54" s="907"/>
      <c r="T54" s="907"/>
    </row>
    <row r="55" spans="1:20" ht="13.5" thickBot="1">
      <c r="A55" s="1384"/>
      <c r="B55" s="1380"/>
      <c r="C55" s="1381"/>
      <c r="D55" s="1376" t="s">
        <v>162</v>
      </c>
      <c r="E55" s="1385">
        <f>SUM(E51:E54)</f>
        <v>0</v>
      </c>
      <c r="F55" s="1378"/>
      <c r="G55" s="907"/>
      <c r="H55" s="907"/>
      <c r="I55" s="907"/>
      <c r="J55" s="907"/>
      <c r="K55" s="907"/>
      <c r="L55" s="907"/>
      <c r="M55" s="907"/>
      <c r="N55" s="907"/>
      <c r="O55" s="907"/>
      <c r="P55" s="907"/>
      <c r="Q55" s="907"/>
      <c r="R55" s="907"/>
      <c r="S55" s="907"/>
      <c r="T55" s="907"/>
    </row>
    <row r="56" spans="1:20" ht="13.5" thickBot="1">
      <c r="A56" s="1369" t="s">
        <v>299</v>
      </c>
      <c r="B56" s="1386"/>
      <c r="C56" s="1387"/>
      <c r="D56" s="1387"/>
      <c r="E56" s="1372"/>
      <c r="F56" s="1388"/>
      <c r="S56" s="907"/>
      <c r="T56" s="907"/>
    </row>
    <row r="57" spans="1:20">
      <c r="A57" s="1374" t="s">
        <v>126</v>
      </c>
      <c r="B57" s="1375" t="s">
        <v>127</v>
      </c>
      <c r="C57" s="1389" t="s">
        <v>128</v>
      </c>
      <c r="D57" s="1389" t="s">
        <v>129</v>
      </c>
      <c r="E57" s="1390" t="s">
        <v>130</v>
      </c>
      <c r="F57" s="1391" t="s">
        <v>273</v>
      </c>
      <c r="S57" s="907"/>
      <c r="T57" s="907"/>
    </row>
    <row r="58" spans="1:20" ht="13.5" thickBot="1">
      <c r="A58" s="1392"/>
      <c r="B58" s="1393"/>
      <c r="C58" s="1394"/>
      <c r="D58" s="1395" t="s">
        <v>194</v>
      </c>
      <c r="E58" s="1396"/>
      <c r="F58" s="1397" t="s">
        <v>243</v>
      </c>
      <c r="S58" s="907"/>
      <c r="T58" s="907"/>
    </row>
    <row r="59" spans="1:20">
      <c r="A59" s="1398"/>
      <c r="B59" s="1384"/>
      <c r="C59" s="1384"/>
      <c r="D59" s="1381" t="s">
        <v>194</v>
      </c>
      <c r="E59" s="1384"/>
      <c r="F59" s="917"/>
      <c r="G59" s="1399" t="s">
        <v>432</v>
      </c>
      <c r="H59" s="1383"/>
      <c r="I59" s="1383"/>
      <c r="J59" s="1383"/>
      <c r="K59" s="1383"/>
      <c r="L59" s="1383"/>
      <c r="M59" s="1383"/>
      <c r="N59" s="1383"/>
      <c r="O59" s="1383"/>
      <c r="P59" s="1383"/>
      <c r="Q59" s="1383"/>
      <c r="R59" s="1383"/>
      <c r="S59" s="907"/>
      <c r="T59" s="907"/>
    </row>
    <row r="60" spans="1:20">
      <c r="A60" s="1398"/>
      <c r="B60" s="1380"/>
      <c r="C60" s="1381"/>
      <c r="D60" s="1381"/>
      <c r="E60" s="1378"/>
      <c r="F60" s="917"/>
      <c r="G60" s="1382"/>
      <c r="H60" s="1382"/>
      <c r="I60" s="1382"/>
      <c r="J60" s="1382"/>
      <c r="K60" s="1382"/>
      <c r="L60" s="1382"/>
      <c r="M60" s="1382"/>
      <c r="N60" s="1382"/>
      <c r="O60" s="1382"/>
      <c r="P60" s="1382"/>
      <c r="Q60" s="1382"/>
      <c r="R60" s="1382"/>
      <c r="S60" s="907"/>
      <c r="T60" s="907"/>
    </row>
    <row r="61" spans="1:20">
      <c r="A61" s="1398"/>
      <c r="B61" s="1380"/>
      <c r="C61" s="1381"/>
      <c r="D61" s="1381"/>
      <c r="E61" s="1378"/>
      <c r="F61" s="917"/>
      <c r="G61" s="1382"/>
      <c r="H61" s="1382"/>
      <c r="I61" s="1382"/>
      <c r="J61" s="1382"/>
      <c r="K61" s="1382"/>
      <c r="L61" s="1382"/>
      <c r="M61" s="1382"/>
      <c r="N61" s="1382"/>
      <c r="O61" s="1382"/>
      <c r="P61" s="1382"/>
      <c r="Q61" s="1382"/>
      <c r="R61" s="1382"/>
    </row>
    <row r="62" spans="1:20">
      <c r="A62" s="1398"/>
      <c r="B62" s="1380"/>
      <c r="C62" s="1381"/>
      <c r="D62" s="1381"/>
      <c r="E62" s="1378"/>
      <c r="F62" s="917"/>
      <c r="G62" s="1382"/>
      <c r="H62" s="1382"/>
      <c r="I62" s="1382"/>
      <c r="J62" s="1382"/>
      <c r="K62" s="1382"/>
      <c r="L62" s="1382"/>
      <c r="M62" s="1382"/>
      <c r="N62" s="1382"/>
      <c r="O62" s="1382"/>
      <c r="P62" s="1382"/>
      <c r="Q62" s="1382"/>
      <c r="R62" s="1382"/>
    </row>
    <row r="63" spans="1:20">
      <c r="A63" s="1398"/>
      <c r="B63" s="1380"/>
      <c r="C63" s="1381"/>
      <c r="D63" s="1381"/>
      <c r="E63" s="1378"/>
      <c r="F63" s="917"/>
      <c r="G63" s="1382"/>
      <c r="H63" s="1382"/>
      <c r="I63" s="1382"/>
      <c r="J63" s="1382"/>
      <c r="K63" s="1382"/>
      <c r="L63" s="1382"/>
      <c r="M63" s="1382"/>
      <c r="N63" s="1382"/>
      <c r="O63" s="1382"/>
      <c r="P63" s="1382"/>
      <c r="Q63" s="1382"/>
      <c r="R63" s="1382"/>
    </row>
    <row r="64" spans="1:20">
      <c r="A64" s="1398"/>
      <c r="B64" s="1380"/>
      <c r="C64" s="1381"/>
      <c r="D64" s="1381"/>
      <c r="E64" s="1378"/>
      <c r="F64" s="917"/>
      <c r="G64" s="1382"/>
      <c r="H64" s="1382"/>
      <c r="I64" s="1382"/>
      <c r="J64" s="1382"/>
      <c r="K64" s="1382"/>
      <c r="L64" s="1382"/>
      <c r="M64" s="1382"/>
      <c r="N64" s="1382"/>
      <c r="O64" s="1382"/>
      <c r="P64" s="1382"/>
      <c r="Q64" s="1382"/>
      <c r="R64" s="1382"/>
      <c r="S64" s="907"/>
      <c r="T64" s="907"/>
    </row>
    <row r="65" spans="1:18">
      <c r="A65" s="1398"/>
      <c r="B65" s="1380"/>
      <c r="C65" s="1381"/>
      <c r="D65" s="1381"/>
      <c r="E65" s="1378"/>
      <c r="F65" s="917"/>
      <c r="G65" s="1382"/>
      <c r="H65" s="1382"/>
      <c r="I65" s="1382"/>
      <c r="J65" s="1382"/>
      <c r="K65" s="1382"/>
      <c r="L65" s="1382"/>
      <c r="M65" s="1382"/>
      <c r="N65" s="1382"/>
      <c r="O65" s="1382"/>
      <c r="P65" s="1382"/>
      <c r="Q65" s="1382"/>
      <c r="R65" s="1382"/>
    </row>
    <row r="66" spans="1:18">
      <c r="A66" s="1398"/>
      <c r="B66" s="1380"/>
      <c r="C66" s="1381"/>
      <c r="D66" s="1381"/>
      <c r="E66" s="1378"/>
      <c r="F66" s="917"/>
      <c r="G66" s="1382"/>
      <c r="H66" s="1382"/>
      <c r="I66" s="1382"/>
      <c r="J66" s="1382"/>
      <c r="K66" s="1382"/>
      <c r="L66" s="1382"/>
      <c r="M66" s="1382"/>
      <c r="N66" s="1382"/>
      <c r="O66" s="1382"/>
      <c r="P66" s="1382"/>
      <c r="Q66" s="1382"/>
      <c r="R66" s="1382"/>
    </row>
    <row r="67" spans="1:18">
      <c r="A67" s="1398"/>
      <c r="B67" s="1380"/>
      <c r="C67" s="1381"/>
      <c r="D67" s="1381"/>
      <c r="E67" s="1378"/>
      <c r="F67" s="917"/>
      <c r="G67" s="1382"/>
      <c r="H67" s="1382"/>
      <c r="I67" s="1382"/>
      <c r="J67" s="1382"/>
      <c r="K67" s="1382"/>
      <c r="L67" s="1382"/>
      <c r="M67" s="1382"/>
      <c r="N67" s="1382"/>
      <c r="O67" s="1382"/>
      <c r="P67" s="1382"/>
      <c r="Q67" s="1382"/>
      <c r="R67" s="1382"/>
    </row>
    <row r="68" spans="1:18">
      <c r="A68" s="1398"/>
      <c r="B68" s="1380"/>
      <c r="C68" s="1381"/>
      <c r="D68" s="1381"/>
      <c r="E68" s="1378"/>
      <c r="F68" s="917"/>
      <c r="G68" s="1382"/>
      <c r="H68" s="1382"/>
      <c r="I68" s="1382"/>
      <c r="J68" s="1382"/>
      <c r="K68" s="1382"/>
      <c r="L68" s="1382"/>
      <c r="M68" s="1382"/>
      <c r="N68" s="1382"/>
      <c r="O68" s="1382"/>
      <c r="P68" s="1382"/>
      <c r="Q68" s="1382"/>
      <c r="R68" s="1382"/>
    </row>
    <row r="69" spans="1:18">
      <c r="A69" s="1398"/>
      <c r="B69" s="1380"/>
      <c r="C69" s="1381"/>
      <c r="D69" s="1381"/>
      <c r="E69" s="1378"/>
      <c r="F69" s="917"/>
      <c r="G69" s="1382"/>
      <c r="H69" s="1382"/>
      <c r="I69" s="1382"/>
      <c r="J69" s="1382"/>
      <c r="K69" s="1382"/>
      <c r="L69" s="1382"/>
      <c r="M69" s="1382"/>
      <c r="N69" s="1382"/>
      <c r="O69" s="1382"/>
      <c r="P69" s="1382"/>
      <c r="Q69" s="1382"/>
      <c r="R69" s="1382"/>
    </row>
    <row r="70" spans="1:18">
      <c r="A70" s="1384"/>
      <c r="B70" s="1380"/>
      <c r="C70" s="1381"/>
      <c r="D70" s="1381"/>
      <c r="E70" s="1378"/>
      <c r="F70" s="1323"/>
      <c r="G70" s="1382"/>
      <c r="H70" s="1382"/>
      <c r="I70" s="1382"/>
      <c r="J70" s="1382"/>
      <c r="K70" s="1382"/>
      <c r="L70" s="1382"/>
      <c r="M70" s="1382"/>
      <c r="N70" s="1382"/>
      <c r="O70" s="1382"/>
      <c r="P70" s="1382"/>
      <c r="Q70" s="1382"/>
      <c r="R70" s="1382"/>
    </row>
    <row r="71" spans="1:18">
      <c r="A71" s="1384"/>
      <c r="B71" s="1380"/>
      <c r="C71" s="1381"/>
      <c r="D71" s="1381"/>
      <c r="E71" s="1378"/>
      <c r="F71" s="1323"/>
      <c r="G71" s="1382"/>
      <c r="H71" s="1382"/>
      <c r="I71" s="1382"/>
      <c r="J71" s="1382"/>
      <c r="K71" s="1382"/>
      <c r="L71" s="1382"/>
      <c r="M71" s="1382"/>
      <c r="N71" s="1382"/>
      <c r="O71" s="1382"/>
      <c r="P71" s="1382"/>
      <c r="Q71" s="1382"/>
      <c r="R71" s="1382"/>
    </row>
    <row r="72" spans="1:18" ht="27.75" customHeight="1">
      <c r="A72" s="1382"/>
      <c r="B72" s="1400"/>
      <c r="C72" s="1401"/>
      <c r="D72" s="1401"/>
      <c r="E72" s="1402" t="s">
        <v>304</v>
      </c>
      <c r="F72" s="1403">
        <f>SUMIF(F59:F71,"QAPE",E59:E71)</f>
        <v>0</v>
      </c>
      <c r="G72" s="1527" t="s">
        <v>495</v>
      </c>
      <c r="H72" s="1527"/>
      <c r="I72" s="1527"/>
      <c r="J72" s="1527"/>
      <c r="K72" s="1527"/>
      <c r="L72" s="1527"/>
      <c r="M72" s="1527"/>
      <c r="N72" s="1527"/>
      <c r="O72" s="1527"/>
      <c r="P72" s="1527"/>
      <c r="Q72" s="1527"/>
    </row>
    <row r="73" spans="1:18" ht="25.5" customHeight="1">
      <c r="A73" s="1382"/>
      <c r="B73" s="1400"/>
      <c r="C73" s="1401"/>
      <c r="D73" s="1401"/>
      <c r="E73" s="1402" t="s">
        <v>305</v>
      </c>
      <c r="F73" s="1403">
        <f>SUMIF(F59:F71,"Non-QAPE",E59:E71)</f>
        <v>0</v>
      </c>
      <c r="G73" s="1527" t="s">
        <v>496</v>
      </c>
      <c r="H73" s="1527"/>
      <c r="I73" s="1527"/>
      <c r="J73" s="1527"/>
      <c r="K73" s="1527"/>
      <c r="L73" s="1527"/>
      <c r="M73" s="1527"/>
      <c r="N73" s="1527"/>
      <c r="O73" s="1527"/>
      <c r="P73" s="1527"/>
      <c r="Q73" s="1527"/>
      <c r="R73" s="1527"/>
    </row>
    <row r="74" spans="1:18">
      <c r="A74" s="1404"/>
      <c r="B74" s="1405"/>
      <c r="C74" s="1406"/>
      <c r="D74" s="1406"/>
      <c r="E74" s="1407" t="s">
        <v>134</v>
      </c>
      <c r="F74" s="1408">
        <f>F73+F72</f>
        <v>0</v>
      </c>
    </row>
    <row r="75" spans="1:18">
      <c r="A75" s="908"/>
      <c r="B75" s="1337"/>
      <c r="C75" s="1338"/>
      <c r="D75" s="1338"/>
      <c r="E75" s="918"/>
      <c r="F75" s="918"/>
    </row>
    <row r="76" spans="1:18">
      <c r="A76" s="908"/>
      <c r="B76" s="1337"/>
      <c r="C76" s="1338"/>
      <c r="D76" s="1338"/>
      <c r="E76" s="918"/>
      <c r="F76" s="918"/>
    </row>
    <row r="77" spans="1:18">
      <c r="A77" s="908"/>
      <c r="B77" s="1337"/>
      <c r="C77" s="1338"/>
      <c r="D77" s="1338"/>
      <c r="E77" s="918"/>
      <c r="F77" s="918"/>
    </row>
    <row r="78" spans="1:18">
      <c r="A78" s="908"/>
      <c r="B78" s="1337"/>
      <c r="C78" s="1338"/>
      <c r="D78" s="1338"/>
      <c r="E78" s="918"/>
      <c r="F78" s="918"/>
    </row>
    <row r="79" spans="1:18">
      <c r="A79" s="908"/>
      <c r="B79" s="1337"/>
      <c r="C79" s="1338"/>
      <c r="D79" s="1338"/>
      <c r="E79" s="918"/>
      <c r="F79" s="918"/>
    </row>
    <row r="80" spans="1:18">
      <c r="A80" s="908"/>
      <c r="B80" s="1337"/>
      <c r="C80" s="1338"/>
      <c r="D80" s="1338"/>
      <c r="E80" s="918"/>
      <c r="F80" s="918"/>
    </row>
    <row r="81" spans="1:20">
      <c r="A81" s="908"/>
      <c r="B81" s="1337"/>
      <c r="C81" s="1338"/>
      <c r="D81" s="1338"/>
      <c r="E81" s="918"/>
      <c r="F81" s="918"/>
    </row>
    <row r="82" spans="1:20">
      <c r="A82" s="908"/>
      <c r="B82" s="908"/>
      <c r="C82" s="908"/>
      <c r="D82" s="908"/>
      <c r="E82" s="908"/>
      <c r="F82" s="908"/>
      <c r="G82" s="907"/>
      <c r="H82" s="907"/>
      <c r="I82" s="907"/>
      <c r="J82" s="907"/>
      <c r="K82" s="908" t="s">
        <v>194</v>
      </c>
      <c r="L82" s="907"/>
      <c r="M82" s="907"/>
      <c r="N82" s="907"/>
      <c r="O82" s="907"/>
      <c r="P82" s="907"/>
      <c r="Q82" s="907"/>
      <c r="R82" s="907"/>
      <c r="S82" s="907"/>
      <c r="T82" s="907"/>
    </row>
    <row r="83" spans="1:20">
      <c r="A83" s="908"/>
      <c r="B83" s="1337"/>
      <c r="C83" s="1338"/>
      <c r="D83" s="1338"/>
      <c r="E83" s="918"/>
      <c r="F83" s="918"/>
    </row>
    <row r="84" spans="1:20">
      <c r="A84" s="908"/>
      <c r="B84" s="1337"/>
      <c r="C84" s="1338"/>
      <c r="D84" s="1338"/>
      <c r="E84" s="918"/>
      <c r="F84" s="918"/>
    </row>
    <row r="85" spans="1:20">
      <c r="A85" s="908"/>
      <c r="B85" s="1337"/>
      <c r="C85" s="1338"/>
      <c r="D85" s="1338"/>
      <c r="E85" s="918"/>
      <c r="F85" s="918"/>
    </row>
    <row r="86" spans="1:20">
      <c r="A86" s="908"/>
      <c r="B86" s="1337"/>
      <c r="C86" s="1338"/>
      <c r="D86" s="1338"/>
      <c r="E86" s="918"/>
      <c r="F86" s="918"/>
    </row>
    <row r="87" spans="1:20">
      <c r="A87" s="908"/>
      <c r="B87" s="1337"/>
      <c r="C87" s="1338"/>
      <c r="D87" s="1338"/>
      <c r="E87" s="918"/>
      <c r="F87" s="918"/>
    </row>
    <row r="88" spans="1:20">
      <c r="A88" s="908"/>
      <c r="B88" s="1337"/>
      <c r="C88" s="1338"/>
      <c r="D88" s="1338"/>
      <c r="E88" s="918"/>
      <c r="F88" s="918"/>
    </row>
    <row r="89" spans="1:20">
      <c r="A89" s="908"/>
      <c r="B89" s="1337"/>
      <c r="C89" s="1338"/>
      <c r="D89" s="1338"/>
      <c r="E89" s="918"/>
      <c r="F89" s="918"/>
    </row>
    <row r="90" spans="1:20">
      <c r="A90" s="908"/>
      <c r="B90" s="1337"/>
      <c r="C90" s="1338"/>
      <c r="D90" s="1338"/>
      <c r="E90" s="918"/>
      <c r="F90" s="918"/>
    </row>
    <row r="91" spans="1:20">
      <c r="A91" s="908"/>
      <c r="B91" s="1337"/>
      <c r="C91" s="1338"/>
      <c r="D91" s="1338"/>
      <c r="E91" s="918"/>
      <c r="F91" s="918"/>
    </row>
    <row r="92" spans="1:20">
      <c r="A92" s="908"/>
      <c r="B92" s="1337"/>
      <c r="C92" s="1338"/>
      <c r="D92" s="1338"/>
      <c r="E92" s="918"/>
      <c r="F92" s="918"/>
    </row>
    <row r="93" spans="1:20">
      <c r="A93" s="908"/>
      <c r="B93" s="1337"/>
      <c r="C93" s="1338"/>
      <c r="D93" s="1338"/>
      <c r="E93" s="918"/>
      <c r="F93" s="918"/>
    </row>
    <row r="94" spans="1:20">
      <c r="A94" s="908"/>
      <c r="B94" s="1337"/>
      <c r="C94" s="1338"/>
      <c r="D94" s="1338"/>
      <c r="E94" s="918"/>
      <c r="F94" s="918"/>
    </row>
    <row r="95" spans="1:20">
      <c r="A95" s="908"/>
      <c r="B95" s="1337"/>
      <c r="C95" s="1338"/>
      <c r="D95" s="1338"/>
      <c r="E95" s="918"/>
      <c r="F95" s="918"/>
    </row>
    <row r="96" spans="1:20">
      <c r="A96" s="908"/>
      <c r="B96" s="1337"/>
      <c r="C96" s="1338"/>
      <c r="D96" s="1338"/>
      <c r="E96" s="918"/>
      <c r="F96" s="918"/>
    </row>
    <row r="97" spans="1:6">
      <c r="A97" s="908"/>
      <c r="B97" s="1337"/>
      <c r="C97" s="1338"/>
      <c r="D97" s="1338"/>
      <c r="E97" s="918"/>
      <c r="F97" s="918"/>
    </row>
    <row r="98" spans="1:6">
      <c r="A98" s="908"/>
      <c r="B98" s="1337"/>
      <c r="C98" s="1338"/>
      <c r="D98" s="1338"/>
      <c r="E98" s="918"/>
      <c r="F98" s="918"/>
    </row>
    <row r="99" spans="1:6">
      <c r="A99" s="908"/>
      <c r="B99" s="1337"/>
      <c r="C99" s="1338"/>
      <c r="D99" s="1338"/>
      <c r="E99" s="918"/>
      <c r="F99" s="918"/>
    </row>
    <row r="100" spans="1:6">
      <c r="A100" s="908"/>
      <c r="B100" s="1337"/>
      <c r="C100" s="1338"/>
      <c r="D100" s="1338"/>
      <c r="E100" s="918"/>
      <c r="F100" s="918"/>
    </row>
    <row r="101" spans="1:6">
      <c r="A101" s="908"/>
      <c r="B101" s="1337"/>
      <c r="C101" s="1338"/>
      <c r="D101" s="1338"/>
      <c r="E101" s="918"/>
      <c r="F101" s="918"/>
    </row>
    <row r="102" spans="1:6">
      <c r="A102" s="908"/>
      <c r="B102" s="1337"/>
      <c r="C102" s="1338"/>
      <c r="D102" s="1338"/>
      <c r="E102" s="918"/>
      <c r="F102" s="918"/>
    </row>
    <row r="103" spans="1:6">
      <c r="A103" s="908"/>
      <c r="B103" s="1337"/>
      <c r="C103" s="1338"/>
      <c r="D103" s="1338"/>
      <c r="E103" s="918"/>
      <c r="F103" s="918"/>
    </row>
    <row r="104" spans="1:6">
      <c r="A104" s="908"/>
      <c r="B104" s="1337"/>
      <c r="C104" s="1338"/>
      <c r="D104" s="1338"/>
      <c r="E104" s="918"/>
      <c r="F104" s="918"/>
    </row>
    <row r="105" spans="1:6">
      <c r="A105" s="908"/>
      <c r="B105" s="1337"/>
      <c r="C105" s="1338"/>
      <c r="D105" s="1338"/>
      <c r="E105" s="918"/>
      <c r="F105" s="918"/>
    </row>
    <row r="106" spans="1:6">
      <c r="A106" s="908"/>
      <c r="B106" s="1337"/>
      <c r="C106" s="1338"/>
      <c r="D106" s="1338"/>
      <c r="E106" s="918"/>
      <c r="F106" s="918"/>
    </row>
    <row r="107" spans="1:6">
      <c r="A107" s="908"/>
      <c r="B107" s="1337"/>
      <c r="C107" s="1338"/>
      <c r="D107" s="1338"/>
      <c r="E107" s="918"/>
      <c r="F107" s="918"/>
    </row>
    <row r="108" spans="1:6">
      <c r="A108" s="908"/>
      <c r="B108" s="1337"/>
      <c r="C108" s="1338"/>
      <c r="D108" s="1338"/>
      <c r="E108" s="918"/>
      <c r="F108" s="918"/>
    </row>
    <row r="109" spans="1:6">
      <c r="A109" s="908"/>
      <c r="B109" s="1337"/>
      <c r="C109" s="1338"/>
      <c r="D109" s="1338"/>
      <c r="E109" s="918"/>
      <c r="F109" s="918"/>
    </row>
    <row r="110" spans="1:6">
      <c r="A110" s="908"/>
      <c r="B110" s="1337"/>
      <c r="C110" s="1338"/>
      <c r="D110" s="1338"/>
      <c r="E110" s="918"/>
      <c r="F110" s="918"/>
    </row>
  </sheetData>
  <sheetProtection password="CF2B" sheet="1" objects="1" scenarios="1"/>
  <mergeCells count="9">
    <mergeCell ref="G45:O50"/>
    <mergeCell ref="G72:Q72"/>
    <mergeCell ref="G73:R73"/>
    <mergeCell ref="A7:F8"/>
    <mergeCell ref="G29:O30"/>
    <mergeCell ref="G20:O22"/>
    <mergeCell ref="A10:F12"/>
    <mergeCell ref="A14:D15"/>
    <mergeCell ref="A17:D18"/>
  </mergeCells>
  <conditionalFormatting sqref="C5">
    <cfRule type="cellIs" dxfId="4" priority="3" stopIfTrue="1" operator="equal">
      <formula>0</formula>
    </cfRule>
  </conditionalFormatting>
  <conditionalFormatting sqref="F14">
    <cfRule type="cellIs" dxfId="3" priority="2" stopIfTrue="1" operator="equal">
      <formula>0</formula>
    </cfRule>
  </conditionalFormatting>
  <conditionalFormatting sqref="F17">
    <cfRule type="cellIs" dxfId="2" priority="1" stopIfTrue="1" operator="equal">
      <formula>0</formula>
    </cfRule>
  </conditionalFormatting>
  <dataValidations count="2">
    <dataValidation type="list" allowBlank="1" showInputMessage="1" showErrorMessage="1" sqref="F32:F44 F50:F54 F59:F71">
      <formula1>$K$1:$K$2</formula1>
    </dataValidation>
    <dataValidation type="list" allowBlank="1" showInputMessage="1" showErrorMessage="1" sqref="F14 F17">
      <formula1>YN</formula1>
    </dataValidation>
  </dataValidations>
  <printOptions horizontalCentered="1"/>
  <pageMargins left="0.39370078740157483" right="0.19685039370078741" top="0.98425196850393704" bottom="0.98425196850393704" header="0.51181102362204722" footer="0.51181102362204722"/>
  <pageSetup paperSize="9" scale="77"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T55"/>
  <sheetViews>
    <sheetView view="pageLayout" zoomScaleNormal="100" workbookViewId="0">
      <selection activeCell="E1" sqref="E1:E1048576"/>
    </sheetView>
  </sheetViews>
  <sheetFormatPr defaultRowHeight="12.75"/>
  <cols>
    <col min="1" max="1" width="8.42578125" style="56" customWidth="1"/>
    <col min="2" max="2" width="10.42578125" style="60" customWidth="1"/>
    <col min="3" max="3" width="25.85546875" style="61" customWidth="1"/>
    <col min="4" max="4" width="33.140625" style="61" customWidth="1"/>
    <col min="5" max="5" width="18.28515625" style="59" customWidth="1"/>
    <col min="6" max="20" width="9.140625" style="62"/>
    <col min="21" max="16384" width="9.140625" style="56"/>
  </cols>
  <sheetData>
    <row r="1" spans="1:20">
      <c r="A1" s="769"/>
      <c r="B1" s="770"/>
      <c r="C1" s="771"/>
      <c r="D1" s="771"/>
      <c r="E1" s="772"/>
    </row>
    <row r="2" spans="1:20" s="383" customFormat="1" ht="15.75">
      <c r="A2" s="791" t="s">
        <v>390</v>
      </c>
      <c r="B2" s="773"/>
      <c r="C2" s="774"/>
      <c r="D2" s="774"/>
      <c r="E2" s="775"/>
      <c r="F2" s="386"/>
      <c r="G2" s="386"/>
      <c r="H2" s="386"/>
      <c r="I2" s="386"/>
      <c r="J2" s="386"/>
      <c r="K2" s="386"/>
      <c r="L2" s="386"/>
      <c r="M2" s="386"/>
      <c r="N2" s="386"/>
      <c r="O2" s="386"/>
      <c r="P2" s="386"/>
      <c r="Q2" s="386"/>
      <c r="R2" s="386"/>
      <c r="S2" s="386"/>
      <c r="T2" s="386"/>
    </row>
    <row r="3" spans="1:20">
      <c r="A3" s="776"/>
      <c r="B3" s="777"/>
      <c r="C3" s="778"/>
      <c r="D3" s="778"/>
      <c r="E3" s="779"/>
    </row>
    <row r="5" spans="1:20" s="77" customFormat="1">
      <c r="A5" s="82" t="s">
        <v>418</v>
      </c>
      <c r="B5" s="80"/>
      <c r="C5" s="198"/>
      <c r="D5" s="1331" t="str">
        <f>IF(C5="","Please Enter project TITLE in C5 of the QAPE worksheet (b)","")</f>
        <v>Please Enter project TITLE in C5 of the QAPE worksheet (b)</v>
      </c>
      <c r="E5" s="395"/>
      <c r="F5" s="395"/>
      <c r="G5" s="102"/>
      <c r="H5" s="102"/>
      <c r="I5" s="102"/>
      <c r="J5" s="102"/>
      <c r="K5" s="102"/>
      <c r="L5" s="102"/>
      <c r="M5" s="102"/>
      <c r="N5" s="102"/>
      <c r="O5" s="102"/>
      <c r="P5" s="102"/>
      <c r="Q5" s="102"/>
      <c r="R5" s="102"/>
      <c r="S5" s="102"/>
      <c r="T5" s="102"/>
    </row>
    <row r="6" spans="1:20">
      <c r="A6" s="57"/>
    </row>
    <row r="7" spans="1:20" s="58" customFormat="1" ht="13.5" thickBot="1">
      <c r="A7" s="71" t="s">
        <v>126</v>
      </c>
      <c r="B7" s="72" t="s">
        <v>127</v>
      </c>
      <c r="C7" s="73" t="s">
        <v>128</v>
      </c>
      <c r="D7" s="73" t="s">
        <v>129</v>
      </c>
      <c r="E7" s="89" t="s">
        <v>130</v>
      </c>
      <c r="F7" s="63" t="s">
        <v>194</v>
      </c>
      <c r="G7" s="63"/>
      <c r="H7" s="63"/>
      <c r="I7" s="63"/>
      <c r="J7" s="63"/>
      <c r="K7" s="63"/>
      <c r="L7" s="63"/>
      <c r="M7" s="63"/>
      <c r="N7" s="63"/>
      <c r="O7" s="63"/>
      <c r="P7" s="63"/>
      <c r="Q7" s="63"/>
      <c r="R7" s="63"/>
      <c r="S7" s="63"/>
      <c r="T7" s="63"/>
    </row>
    <row r="8" spans="1:20" s="63" customFormat="1" ht="13.5" thickBot="1">
      <c r="A8" s="74"/>
      <c r="B8" s="75"/>
      <c r="C8" s="76"/>
      <c r="D8" s="88" t="s">
        <v>194</v>
      </c>
      <c r="E8" s="90"/>
    </row>
    <row r="9" spans="1:20">
      <c r="A9" s="1292" t="s">
        <v>194</v>
      </c>
      <c r="B9" s="1291" t="s">
        <v>194</v>
      </c>
      <c r="C9" s="1292"/>
      <c r="D9" s="1292"/>
      <c r="E9" s="1293"/>
    </row>
    <row r="10" spans="1:20">
      <c r="A10" s="1444"/>
      <c r="B10" s="1296"/>
      <c r="C10" s="1297"/>
      <c r="D10" s="1297"/>
      <c r="E10" s="1298"/>
    </row>
    <row r="11" spans="1:20">
      <c r="A11" s="1444"/>
      <c r="B11" s="1296"/>
      <c r="C11" s="1297"/>
      <c r="D11" s="1297"/>
      <c r="E11" s="1298"/>
    </row>
    <row r="12" spans="1:20">
      <c r="A12" s="1444"/>
      <c r="B12" s="1296"/>
      <c r="C12" s="1297"/>
      <c r="D12" s="1297"/>
      <c r="E12" s="1298"/>
    </row>
    <row r="13" spans="1:20">
      <c r="A13" s="1444"/>
      <c r="B13" s="1296"/>
      <c r="C13" s="1297"/>
      <c r="D13" s="1297"/>
      <c r="E13" s="1298"/>
    </row>
    <row r="14" spans="1:20">
      <c r="A14" s="1444"/>
      <c r="B14" s="1296"/>
      <c r="C14" s="1297"/>
      <c r="D14" s="1297"/>
      <c r="E14" s="1298"/>
    </row>
    <row r="15" spans="1:20">
      <c r="A15" s="1444"/>
      <c r="B15" s="1296"/>
      <c r="C15" s="1297"/>
      <c r="D15" s="1297"/>
      <c r="E15" s="1298"/>
    </row>
    <row r="16" spans="1:20">
      <c r="A16" s="1444"/>
      <c r="B16" s="1296"/>
      <c r="C16" s="1297"/>
      <c r="D16" s="1297"/>
      <c r="E16" s="1298"/>
    </row>
    <row r="17" spans="1:5">
      <c r="A17" s="1444"/>
      <c r="B17" s="1296"/>
      <c r="C17" s="1297"/>
      <c r="D17" s="1297"/>
      <c r="E17" s="1298"/>
    </row>
    <row r="18" spans="1:5">
      <c r="A18" s="1444"/>
      <c r="B18" s="1296"/>
      <c r="C18" s="1297"/>
      <c r="D18" s="1297"/>
      <c r="E18" s="1298"/>
    </row>
    <row r="19" spans="1:5">
      <c r="A19" s="1444"/>
      <c r="B19" s="1296"/>
      <c r="C19" s="1297"/>
      <c r="D19" s="1297"/>
      <c r="E19" s="1298"/>
    </row>
    <row r="20" spans="1:5">
      <c r="A20" s="1444"/>
      <c r="B20" s="1296"/>
      <c r="C20" s="1297"/>
      <c r="D20" s="1297"/>
      <c r="E20" s="1298"/>
    </row>
    <row r="21" spans="1:5">
      <c r="A21" s="1444"/>
      <c r="B21" s="1296"/>
      <c r="C21" s="1297"/>
      <c r="D21" s="1297"/>
      <c r="E21" s="1298"/>
    </row>
    <row r="22" spans="1:5">
      <c r="A22" s="1444"/>
      <c r="B22" s="1296"/>
      <c r="C22" s="1297"/>
      <c r="D22" s="1297"/>
      <c r="E22" s="1298"/>
    </row>
    <row r="23" spans="1:5">
      <c r="A23" s="1444"/>
      <c r="B23" s="1296"/>
      <c r="C23" s="1297"/>
      <c r="D23" s="1297"/>
      <c r="E23" s="1298"/>
    </row>
    <row r="24" spans="1:5">
      <c r="A24" s="1444"/>
      <c r="B24" s="1296"/>
      <c r="C24" s="1297"/>
      <c r="D24" s="1297"/>
      <c r="E24" s="1298"/>
    </row>
    <row r="25" spans="1:5">
      <c r="A25" s="1444"/>
      <c r="B25" s="1296"/>
      <c r="C25" s="1297"/>
      <c r="D25" s="1297"/>
      <c r="E25" s="1298"/>
    </row>
    <row r="26" spans="1:5">
      <c r="A26" s="1444"/>
      <c r="B26" s="1296"/>
      <c r="C26" s="1297"/>
      <c r="D26" s="1297"/>
      <c r="E26" s="1298"/>
    </row>
    <row r="27" spans="1:5">
      <c r="A27" s="1444"/>
      <c r="B27" s="1296"/>
      <c r="C27" s="1297"/>
      <c r="D27" s="1297"/>
      <c r="E27" s="1298"/>
    </row>
    <row r="28" spans="1:5">
      <c r="A28" s="1444"/>
      <c r="B28" s="1296"/>
      <c r="C28" s="1297"/>
      <c r="D28" s="1297"/>
      <c r="E28" s="1298"/>
    </row>
    <row r="29" spans="1:5">
      <c r="A29" s="1444"/>
      <c r="B29" s="1296"/>
      <c r="C29" s="1297"/>
      <c r="D29" s="1297"/>
      <c r="E29" s="1298"/>
    </row>
    <row r="30" spans="1:5">
      <c r="A30" s="1444"/>
      <c r="B30" s="1296"/>
      <c r="C30" s="1297"/>
      <c r="D30" s="1297"/>
      <c r="E30" s="1298"/>
    </row>
    <row r="31" spans="1:5">
      <c r="A31" s="1444"/>
      <c r="B31" s="1296"/>
      <c r="C31" s="1297"/>
      <c r="D31" s="1297"/>
      <c r="E31" s="1298"/>
    </row>
    <row r="32" spans="1:5">
      <c r="A32" s="1444"/>
      <c r="B32" s="1296"/>
      <c r="C32" s="1297"/>
      <c r="D32" s="1297"/>
      <c r="E32" s="1298"/>
    </row>
    <row r="33" spans="1:5">
      <c r="A33" s="1444"/>
      <c r="B33" s="1296"/>
      <c r="C33" s="1297"/>
      <c r="D33" s="1297"/>
      <c r="E33" s="1298"/>
    </row>
    <row r="34" spans="1:5">
      <c r="A34" s="1444"/>
      <c r="B34" s="1296"/>
      <c r="C34" s="1297"/>
      <c r="D34" s="1297"/>
      <c r="E34" s="1298"/>
    </row>
    <row r="35" spans="1:5">
      <c r="A35" s="1444"/>
      <c r="B35" s="1296"/>
      <c r="C35" s="1297"/>
      <c r="D35" s="1297"/>
      <c r="E35" s="1298"/>
    </row>
    <row r="36" spans="1:5">
      <c r="A36" s="1444"/>
      <c r="B36" s="1296"/>
      <c r="C36" s="1297"/>
      <c r="D36" s="1297"/>
      <c r="E36" s="1298"/>
    </row>
    <row r="37" spans="1:5">
      <c r="A37" s="1444"/>
      <c r="B37" s="1296"/>
      <c r="C37" s="1297"/>
      <c r="D37" s="1297"/>
      <c r="E37" s="1298"/>
    </row>
    <row r="38" spans="1:5">
      <c r="A38" s="1444"/>
      <c r="B38" s="1296"/>
      <c r="C38" s="1297"/>
      <c r="D38" s="1297"/>
      <c r="E38" s="1298"/>
    </row>
    <row r="39" spans="1:5">
      <c r="A39" s="1444"/>
      <c r="B39" s="1296"/>
      <c r="C39" s="1297"/>
      <c r="D39" s="1297"/>
      <c r="E39" s="1298"/>
    </row>
    <row r="40" spans="1:5">
      <c r="A40" s="1444"/>
      <c r="B40" s="1296"/>
      <c r="C40" s="1297"/>
      <c r="D40" s="1297"/>
      <c r="E40" s="1298"/>
    </row>
    <row r="41" spans="1:5">
      <c r="A41" s="1444"/>
      <c r="B41" s="1296"/>
      <c r="C41" s="1297"/>
      <c r="D41" s="1297"/>
      <c r="E41" s="1298"/>
    </row>
    <row r="42" spans="1:5">
      <c r="A42" s="1444"/>
      <c r="B42" s="1296"/>
      <c r="C42" s="1297"/>
      <c r="D42" s="1297"/>
      <c r="E42" s="1298"/>
    </row>
    <row r="43" spans="1:5">
      <c r="A43" s="1444"/>
      <c r="B43" s="1296"/>
      <c r="C43" s="1297"/>
      <c r="D43" s="1297"/>
      <c r="E43" s="1298"/>
    </row>
    <row r="44" spans="1:5">
      <c r="A44" s="1444"/>
      <c r="B44" s="1296"/>
      <c r="C44" s="1297"/>
      <c r="D44" s="1297"/>
      <c r="E44" s="1298"/>
    </row>
    <row r="45" spans="1:5">
      <c r="A45" s="1444"/>
      <c r="B45" s="1296"/>
      <c r="C45" s="1297"/>
      <c r="D45" s="1297"/>
      <c r="E45" s="1298"/>
    </row>
    <row r="46" spans="1:5">
      <c r="A46" s="1444"/>
      <c r="B46" s="1296"/>
      <c r="C46" s="1297"/>
      <c r="D46" s="1297"/>
      <c r="E46" s="1298"/>
    </row>
    <row r="47" spans="1:5">
      <c r="A47" s="1444"/>
      <c r="B47" s="1296"/>
      <c r="C47" s="1297"/>
      <c r="D47" s="1297"/>
      <c r="E47" s="1298"/>
    </row>
    <row r="48" spans="1:5">
      <c r="A48" s="1444"/>
      <c r="B48" s="1296"/>
      <c r="C48" s="1297"/>
      <c r="D48" s="1297"/>
      <c r="E48" s="1298"/>
    </row>
    <row r="49" spans="1:5">
      <c r="A49" s="1444"/>
      <c r="B49" s="1296"/>
      <c r="C49" s="1297"/>
      <c r="D49" s="1297"/>
      <c r="E49" s="1298"/>
    </row>
    <row r="50" spans="1:5">
      <c r="A50" s="1444"/>
      <c r="B50" s="1296"/>
      <c r="C50" s="1297"/>
      <c r="D50" s="1297"/>
      <c r="E50" s="1298"/>
    </row>
    <row r="51" spans="1:5">
      <c r="A51" s="1444"/>
      <c r="B51" s="1296"/>
      <c r="C51" s="1297"/>
      <c r="D51" s="1297"/>
      <c r="E51" s="1298"/>
    </row>
    <row r="52" spans="1:5">
      <c r="A52" s="96"/>
      <c r="B52" s="94"/>
      <c r="C52" s="93"/>
      <c r="D52" s="93"/>
      <c r="E52" s="95"/>
    </row>
    <row r="53" spans="1:5">
      <c r="A53" s="96"/>
      <c r="B53" s="94"/>
      <c r="C53" s="93"/>
      <c r="D53" s="93"/>
      <c r="E53" s="95"/>
    </row>
    <row r="54" spans="1:5">
      <c r="A54" s="96"/>
      <c r="B54" s="94"/>
      <c r="C54" s="93"/>
      <c r="D54" s="93"/>
      <c r="E54" s="95"/>
    </row>
    <row r="55" spans="1:5" ht="13.5" thickBot="1">
      <c r="A55" s="97"/>
      <c r="B55" s="98"/>
      <c r="C55" s="99"/>
      <c r="D55" s="99"/>
      <c r="E55" s="100"/>
    </row>
  </sheetData>
  <sheetProtection password="CF2B" sheet="1" objects="1" scenarios="1"/>
  <phoneticPr fontId="19" type="noConversion"/>
  <conditionalFormatting sqref="C5">
    <cfRule type="cellIs" dxfId="1" priority="1" stopIfTrue="1" operator="equal">
      <formula>0</formula>
    </cfRule>
  </conditionalFormatting>
  <printOptions horizontalCentered="1"/>
  <pageMargins left="0.39370078740157483" right="0.19685039370078741" top="0.98425196850393704" bottom="0.98425196850393704" header="0.51181102362204722" footer="0.51181102362204722"/>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CC87"/>
  <sheetViews>
    <sheetView zoomScale="66" zoomScaleNormal="66" zoomScaleSheetLayoutView="80" zoomScalePageLayoutView="77" workbookViewId="0">
      <selection activeCell="O87" sqref="A43:O87"/>
    </sheetView>
  </sheetViews>
  <sheetFormatPr defaultColWidth="8.85546875" defaultRowHeight="12.75"/>
  <cols>
    <col min="1" max="1" width="11.42578125" style="91" customWidth="1"/>
    <col min="2" max="2" width="11.7109375" style="80" customWidth="1"/>
    <col min="3" max="3" width="8.85546875" style="80" customWidth="1"/>
    <col min="4" max="4" width="10.42578125" style="80" customWidth="1"/>
    <col min="5" max="5" width="8.85546875" style="80" customWidth="1"/>
    <col min="6" max="6" width="6.42578125" style="80" customWidth="1"/>
    <col min="7" max="7" width="10.42578125" style="80" customWidth="1"/>
    <col min="8" max="8" width="13.85546875" style="80" customWidth="1"/>
    <col min="9" max="9" width="9.42578125" style="80" customWidth="1"/>
    <col min="10" max="10" width="11.140625" style="80" customWidth="1"/>
    <col min="11" max="12" width="8.85546875" style="86" customWidth="1"/>
    <col min="13" max="13" width="9.7109375" style="86" customWidth="1"/>
    <col min="14" max="14" width="10.42578125" style="80" customWidth="1"/>
    <col min="15" max="15" width="32.85546875" style="80" customWidth="1"/>
    <col min="16" max="41" width="8.85546875" style="102"/>
    <col min="42" max="81" width="8.85546875" style="77"/>
    <col min="82" max="16384" width="8.85546875" style="80"/>
  </cols>
  <sheetData>
    <row r="1" spans="1:81">
      <c r="A1" s="780"/>
      <c r="B1" s="781"/>
      <c r="C1" s="781"/>
      <c r="D1" s="781"/>
      <c r="E1" s="781"/>
      <c r="F1" s="781"/>
      <c r="G1" s="781"/>
      <c r="H1" s="781"/>
      <c r="I1" s="781"/>
      <c r="J1" s="782"/>
      <c r="K1" s="782"/>
      <c r="L1" s="782"/>
      <c r="M1" s="781"/>
      <c r="N1" s="781"/>
      <c r="O1" s="783"/>
    </row>
    <row r="2" spans="1:81" ht="15.75">
      <c r="A2" s="792" t="s">
        <v>391</v>
      </c>
      <c r="B2" s="784"/>
      <c r="C2" s="784"/>
      <c r="D2" s="784"/>
      <c r="E2" s="784"/>
      <c r="F2" s="784"/>
      <c r="G2" s="784"/>
      <c r="H2" s="784"/>
      <c r="I2" s="784"/>
      <c r="J2" s="785"/>
      <c r="K2" s="785"/>
      <c r="L2" s="785"/>
      <c r="M2" s="784"/>
      <c r="N2" s="784"/>
      <c r="O2" s="786"/>
    </row>
    <row r="3" spans="1:81">
      <c r="A3" s="787"/>
      <c r="B3" s="788"/>
      <c r="C3" s="788"/>
      <c r="D3" s="788"/>
      <c r="E3" s="788"/>
      <c r="F3" s="788"/>
      <c r="G3" s="788"/>
      <c r="H3" s="788"/>
      <c r="I3" s="788"/>
      <c r="J3" s="789"/>
      <c r="K3" s="789"/>
      <c r="L3" s="789"/>
      <c r="M3" s="788"/>
      <c r="N3" s="788"/>
      <c r="O3" s="790"/>
    </row>
    <row r="4" spans="1:81" s="77" customFormat="1">
      <c r="A4" s="103"/>
      <c r="B4" s="102"/>
      <c r="C4" s="102"/>
      <c r="D4" s="102"/>
      <c r="E4" s="102"/>
      <c r="F4" s="102"/>
      <c r="G4" s="102"/>
      <c r="H4" s="102"/>
      <c r="I4" s="102"/>
      <c r="J4" s="102"/>
      <c r="K4" s="124"/>
      <c r="L4" s="124"/>
      <c r="M4" s="124"/>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row>
    <row r="5" spans="1:81" s="77" customFormat="1">
      <c r="A5" s="628" t="s">
        <v>369</v>
      </c>
      <c r="B5" s="499"/>
      <c r="C5" s="499"/>
      <c r="D5" s="499"/>
      <c r="E5" s="499"/>
      <c r="F5" s="499"/>
      <c r="G5" s="499"/>
      <c r="H5" s="499"/>
      <c r="I5" s="499"/>
      <c r="J5" s="499"/>
      <c r="K5" s="499"/>
      <c r="L5" s="499"/>
      <c r="M5" s="499"/>
      <c r="N5" s="499"/>
      <c r="O5" s="499"/>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row>
    <row r="6" spans="1:81" s="77" customFormat="1">
      <c r="A6" s="499"/>
      <c r="B6" s="499"/>
      <c r="C6" s="499"/>
      <c r="D6" s="499"/>
      <c r="E6" s="499"/>
      <c r="F6" s="499"/>
      <c r="G6" s="499"/>
      <c r="H6" s="499"/>
      <c r="I6" s="499"/>
      <c r="J6" s="499"/>
      <c r="K6" s="499"/>
      <c r="L6" s="499"/>
      <c r="M6" s="499"/>
      <c r="N6" s="499"/>
      <c r="O6" s="499"/>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row>
    <row r="7" spans="1:81" s="77" customFormat="1">
      <c r="A7" s="628" t="s">
        <v>370</v>
      </c>
      <c r="B7" s="125"/>
      <c r="C7" s="125"/>
      <c r="D7" s="125"/>
      <c r="E7" s="125"/>
      <c r="F7" s="125"/>
      <c r="G7" s="125"/>
      <c r="H7" s="125"/>
      <c r="I7" s="125"/>
      <c r="J7" s="125"/>
      <c r="K7" s="629"/>
      <c r="L7" s="629"/>
      <c r="M7" s="629"/>
      <c r="N7" s="125"/>
      <c r="O7" s="125"/>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row>
    <row r="8" spans="1:81" s="77" customFormat="1">
      <c r="A8" s="103"/>
      <c r="B8" s="102"/>
      <c r="C8" s="102"/>
      <c r="D8" s="102"/>
      <c r="E8" s="102"/>
      <c r="F8" s="102"/>
      <c r="G8" s="102"/>
      <c r="H8" s="102"/>
      <c r="I8" s="102"/>
      <c r="J8" s="102"/>
      <c r="K8" s="124"/>
      <c r="L8" s="124"/>
      <c r="M8" s="124"/>
      <c r="N8" s="102"/>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c r="AN8" s="102"/>
      <c r="AO8" s="102"/>
    </row>
    <row r="9" spans="1:81" s="85" customFormat="1">
      <c r="A9" s="125" t="s">
        <v>499</v>
      </c>
      <c r="B9" s="499"/>
      <c r="C9" s="499"/>
      <c r="D9" s="499"/>
      <c r="E9" s="499"/>
      <c r="F9" s="499"/>
      <c r="G9" s="499"/>
      <c r="H9" s="499"/>
      <c r="I9" s="499"/>
      <c r="J9" s="499"/>
      <c r="K9" s="499"/>
      <c r="L9" s="499"/>
      <c r="M9" s="499"/>
      <c r="N9" s="499"/>
      <c r="O9" s="499"/>
      <c r="P9" s="629"/>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102"/>
      <c r="BH9" s="102"/>
      <c r="BI9" s="102"/>
      <c r="BJ9" s="102"/>
      <c r="BK9" s="102"/>
      <c r="BL9" s="102"/>
      <c r="BM9" s="102"/>
      <c r="BN9" s="102"/>
      <c r="BO9" s="102"/>
      <c r="BP9" s="102"/>
      <c r="BQ9" s="102"/>
      <c r="BR9" s="102"/>
      <c r="BS9" s="102"/>
      <c r="BT9" s="102"/>
      <c r="BU9" s="102"/>
      <c r="BV9" s="102"/>
      <c r="BW9" s="102"/>
      <c r="BX9" s="102"/>
      <c r="BY9" s="102"/>
      <c r="BZ9" s="102"/>
      <c r="CA9" s="102"/>
      <c r="CB9" s="102"/>
      <c r="CC9" s="102"/>
    </row>
    <row r="10" spans="1:81" s="85" customFormat="1">
      <c r="A10" s="125"/>
      <c r="B10" s="499"/>
      <c r="C10" s="499"/>
      <c r="D10" s="499"/>
      <c r="E10" s="499"/>
      <c r="F10" s="499"/>
      <c r="G10" s="499"/>
      <c r="H10" s="499"/>
      <c r="I10" s="499"/>
      <c r="J10" s="499"/>
      <c r="K10" s="499"/>
      <c r="L10" s="499"/>
      <c r="M10" s="499"/>
      <c r="N10" s="499"/>
      <c r="O10" s="499"/>
      <c r="P10" s="629"/>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102"/>
      <c r="BH10" s="102"/>
      <c r="BI10" s="102"/>
      <c r="BJ10" s="102"/>
      <c r="BK10" s="102"/>
      <c r="BL10" s="102"/>
      <c r="BM10" s="102"/>
      <c r="BN10" s="102"/>
      <c r="BO10" s="102"/>
      <c r="BP10" s="102"/>
      <c r="BQ10" s="102"/>
      <c r="BR10" s="102"/>
      <c r="BS10" s="102"/>
      <c r="BT10" s="102"/>
      <c r="BU10" s="102"/>
      <c r="BV10" s="102"/>
      <c r="BW10" s="102"/>
      <c r="BX10" s="102"/>
      <c r="BY10" s="102"/>
      <c r="BZ10" s="102"/>
      <c r="CA10" s="102"/>
      <c r="CB10" s="102"/>
      <c r="CC10" s="102"/>
    </row>
    <row r="11" spans="1:81" s="77" customFormat="1">
      <c r="A11" s="633" t="s">
        <v>500</v>
      </c>
      <c r="B11" s="306"/>
      <c r="C11" s="306"/>
      <c r="D11" s="306"/>
      <c r="E11" s="306"/>
      <c r="F11" s="306"/>
      <c r="G11" s="306"/>
      <c r="H11" s="306"/>
      <c r="I11" s="306"/>
      <c r="J11" s="306"/>
      <c r="K11" s="306"/>
      <c r="L11" s="306"/>
      <c r="M11" s="306"/>
      <c r="N11" s="306"/>
      <c r="O11" s="306"/>
      <c r="P11" s="102"/>
      <c r="Q11" s="102"/>
      <c r="R11" s="102"/>
      <c r="S11" s="102"/>
      <c r="T11" s="102"/>
      <c r="U11" s="102"/>
      <c r="V11" s="102"/>
      <c r="W11" s="102"/>
      <c r="X11" s="102"/>
      <c r="Y11" s="102"/>
      <c r="Z11" s="102"/>
      <c r="AA11" s="102"/>
      <c r="AB11" s="102"/>
      <c r="AC11" s="102"/>
      <c r="AD11" s="102"/>
      <c r="AE11" s="102"/>
      <c r="AF11" s="102"/>
      <c r="AG11" s="102"/>
      <c r="AH11" s="102"/>
      <c r="AI11" s="102"/>
      <c r="AJ11" s="102"/>
      <c r="AK11" s="102"/>
      <c r="AL11" s="102"/>
      <c r="AM11" s="102"/>
      <c r="AN11" s="102"/>
      <c r="AO11" s="102"/>
    </row>
    <row r="12" spans="1:81" s="77" customFormat="1">
      <c r="B12" s="102"/>
      <c r="C12" s="102"/>
      <c r="D12" s="102"/>
      <c r="E12" s="102"/>
      <c r="F12" s="102"/>
      <c r="G12" s="102"/>
      <c r="H12" s="102"/>
      <c r="I12" s="102"/>
      <c r="J12" s="102"/>
      <c r="K12" s="124"/>
      <c r="L12" s="124"/>
      <c r="M12" s="124"/>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row>
    <row r="13" spans="1:81" s="111" customFormat="1">
      <c r="A13" s="126" t="s">
        <v>127</v>
      </c>
      <c r="B13" s="52" t="s">
        <v>157</v>
      </c>
      <c r="C13" s="52" t="s">
        <v>259</v>
      </c>
      <c r="D13" s="52" t="s">
        <v>158</v>
      </c>
      <c r="E13" s="127" t="s">
        <v>159</v>
      </c>
      <c r="G13" s="128"/>
      <c r="H13" s="52" t="s">
        <v>160</v>
      </c>
      <c r="I13" s="127" t="s">
        <v>262</v>
      </c>
      <c r="J13" s="127" t="s">
        <v>161</v>
      </c>
      <c r="K13" s="129" t="s">
        <v>162</v>
      </c>
      <c r="L13" s="130" t="s">
        <v>36</v>
      </c>
      <c r="M13" s="131" t="s">
        <v>163</v>
      </c>
      <c r="N13" s="52" t="s">
        <v>164</v>
      </c>
      <c r="O13" s="132" t="s">
        <v>165</v>
      </c>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733"/>
      <c r="AQ13" s="733"/>
      <c r="AR13" s="733"/>
      <c r="AS13" s="733"/>
      <c r="AT13" s="733"/>
      <c r="AU13" s="733"/>
      <c r="AV13" s="733"/>
      <c r="AW13" s="733"/>
      <c r="AX13" s="733"/>
      <c r="AY13" s="733"/>
      <c r="AZ13" s="733"/>
      <c r="BA13" s="733"/>
      <c r="BB13" s="733"/>
      <c r="BC13" s="733"/>
      <c r="BD13" s="733"/>
      <c r="BE13" s="733"/>
      <c r="BF13" s="733"/>
      <c r="BG13" s="733"/>
      <c r="BH13" s="733"/>
      <c r="BI13" s="733"/>
      <c r="BJ13" s="733"/>
      <c r="BK13" s="733"/>
      <c r="BL13" s="733"/>
      <c r="BM13" s="733"/>
      <c r="BN13" s="733"/>
      <c r="BO13" s="733"/>
      <c r="BP13" s="733"/>
      <c r="BQ13" s="733"/>
      <c r="BR13" s="733"/>
      <c r="BS13" s="733"/>
      <c r="BT13" s="733"/>
      <c r="BU13" s="733"/>
      <c r="BV13" s="733"/>
      <c r="BW13" s="733"/>
      <c r="BX13" s="733"/>
      <c r="BY13" s="733"/>
      <c r="BZ13" s="733"/>
      <c r="CA13" s="733"/>
      <c r="CB13" s="733"/>
      <c r="CC13" s="733"/>
    </row>
    <row r="14" spans="1:81" s="140" customFormat="1">
      <c r="A14" s="133" t="s">
        <v>166</v>
      </c>
      <c r="B14" s="68"/>
      <c r="C14" s="68" t="s">
        <v>260</v>
      </c>
      <c r="D14" s="68" t="s">
        <v>167</v>
      </c>
      <c r="E14" s="134" t="s">
        <v>168</v>
      </c>
      <c r="F14" s="135"/>
      <c r="G14" s="136" t="s">
        <v>169</v>
      </c>
      <c r="H14" s="68" t="s">
        <v>170</v>
      </c>
      <c r="I14" s="134" t="s">
        <v>263</v>
      </c>
      <c r="J14" s="134" t="s">
        <v>171</v>
      </c>
      <c r="K14" s="137" t="s">
        <v>172</v>
      </c>
      <c r="L14" s="138" t="s">
        <v>194</v>
      </c>
      <c r="M14" s="139" t="s">
        <v>36</v>
      </c>
      <c r="N14" s="68" t="s">
        <v>173</v>
      </c>
      <c r="O14" s="1533"/>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734"/>
      <c r="AQ14" s="734"/>
      <c r="AR14" s="734"/>
      <c r="AS14" s="734"/>
      <c r="AT14" s="734"/>
      <c r="AU14" s="734"/>
      <c r="AV14" s="734"/>
      <c r="AW14" s="734"/>
      <c r="AX14" s="734"/>
      <c r="AY14" s="734"/>
      <c r="AZ14" s="734"/>
      <c r="BA14" s="734"/>
      <c r="BB14" s="734"/>
      <c r="BC14" s="734"/>
      <c r="BD14" s="734"/>
      <c r="BE14" s="734"/>
      <c r="BF14" s="734"/>
      <c r="BG14" s="734"/>
      <c r="BH14" s="734"/>
      <c r="BI14" s="734"/>
      <c r="BJ14" s="734"/>
      <c r="BK14" s="734"/>
      <c r="BL14" s="734"/>
      <c r="BM14" s="734"/>
      <c r="BN14" s="734"/>
      <c r="BO14" s="734"/>
      <c r="BP14" s="734"/>
      <c r="BQ14" s="734"/>
      <c r="BR14" s="734"/>
      <c r="BS14" s="734"/>
      <c r="BT14" s="734"/>
      <c r="BU14" s="734"/>
      <c r="BV14" s="734"/>
      <c r="BW14" s="734"/>
      <c r="BX14" s="734"/>
      <c r="BY14" s="734"/>
      <c r="BZ14" s="734"/>
      <c r="CA14" s="734"/>
      <c r="CB14" s="734"/>
      <c r="CC14" s="734"/>
    </row>
    <row r="15" spans="1:81" s="143" customFormat="1" ht="13.5" thickBot="1">
      <c r="A15" s="133" t="s">
        <v>174</v>
      </c>
      <c r="B15" s="68"/>
      <c r="C15" s="68"/>
      <c r="D15" s="68" t="s">
        <v>175</v>
      </c>
      <c r="E15" s="134"/>
      <c r="F15" s="135"/>
      <c r="G15" s="136"/>
      <c r="H15" s="68"/>
      <c r="I15" s="134" t="s">
        <v>158</v>
      </c>
      <c r="J15" s="134"/>
      <c r="K15" s="137"/>
      <c r="L15" s="138"/>
      <c r="M15" s="139" t="s">
        <v>194</v>
      </c>
      <c r="N15" s="68" t="s">
        <v>125</v>
      </c>
      <c r="O15" s="153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735"/>
      <c r="AQ15" s="735"/>
      <c r="AR15" s="735"/>
      <c r="AS15" s="735"/>
      <c r="AT15" s="735"/>
      <c r="AU15" s="735"/>
      <c r="AV15" s="735"/>
      <c r="AW15" s="735"/>
      <c r="AX15" s="735"/>
      <c r="AY15" s="735"/>
      <c r="AZ15" s="735"/>
      <c r="BA15" s="735"/>
      <c r="BB15" s="735"/>
      <c r="BC15" s="735"/>
      <c r="BD15" s="735"/>
      <c r="BE15" s="735"/>
      <c r="BF15" s="735"/>
      <c r="BG15" s="735"/>
      <c r="BH15" s="735"/>
      <c r="BI15" s="735"/>
      <c r="BJ15" s="735"/>
      <c r="BK15" s="735"/>
      <c r="BL15" s="735"/>
      <c r="BM15" s="735"/>
      <c r="BN15" s="735"/>
      <c r="BO15" s="735"/>
      <c r="BP15" s="735"/>
      <c r="BQ15" s="735"/>
      <c r="BR15" s="735"/>
      <c r="BS15" s="735"/>
      <c r="BT15" s="735"/>
      <c r="BU15" s="735"/>
      <c r="BV15" s="735"/>
      <c r="BW15" s="735"/>
      <c r="BX15" s="735"/>
      <c r="BY15" s="735"/>
      <c r="BZ15" s="735"/>
      <c r="CA15" s="735"/>
      <c r="CB15" s="735"/>
      <c r="CC15" s="735"/>
    </row>
    <row r="16" spans="1:81" s="732" customFormat="1">
      <c r="A16" s="723"/>
      <c r="B16" s="724"/>
      <c r="C16" s="724"/>
      <c r="D16" s="724"/>
      <c r="E16" s="725"/>
      <c r="F16" s="726"/>
      <c r="G16" s="727"/>
      <c r="H16" s="724"/>
      <c r="I16" s="725"/>
      <c r="J16" s="725"/>
      <c r="K16" s="728"/>
      <c r="L16" s="729"/>
      <c r="M16" s="730"/>
      <c r="N16" s="724"/>
      <c r="O16" s="731"/>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c r="AW16" s="244"/>
      <c r="AX16" s="244"/>
      <c r="AY16" s="244"/>
      <c r="AZ16" s="244"/>
      <c r="BA16" s="244"/>
      <c r="BB16" s="244"/>
      <c r="BC16" s="244"/>
      <c r="BD16" s="244"/>
      <c r="BE16" s="244"/>
      <c r="BF16" s="244"/>
      <c r="BG16" s="244"/>
      <c r="BH16" s="244"/>
      <c r="BI16" s="244"/>
      <c r="BJ16" s="244"/>
      <c r="BK16" s="244"/>
      <c r="BL16" s="244"/>
      <c r="BM16" s="244"/>
      <c r="BN16" s="244"/>
      <c r="BO16" s="244"/>
      <c r="BP16" s="244"/>
      <c r="BQ16" s="244"/>
      <c r="BR16" s="244"/>
      <c r="BS16" s="244"/>
      <c r="BT16" s="244"/>
      <c r="BU16" s="244"/>
      <c r="BV16" s="244"/>
      <c r="BW16" s="244"/>
      <c r="BX16" s="244"/>
      <c r="BY16" s="244"/>
      <c r="BZ16" s="244"/>
      <c r="CA16" s="244"/>
      <c r="CB16" s="244"/>
      <c r="CC16" s="244"/>
    </row>
    <row r="17" spans="1:81" s="135" customFormat="1">
      <c r="A17" s="634" t="s">
        <v>379</v>
      </c>
      <c r="B17" s="635"/>
      <c r="C17" s="635"/>
      <c r="D17" s="635"/>
      <c r="E17" s="605"/>
      <c r="F17" s="636"/>
      <c r="G17" s="637"/>
      <c r="H17" s="635"/>
      <c r="I17" s="605"/>
      <c r="J17" s="605"/>
      <c r="K17" s="638"/>
      <c r="L17" s="639"/>
      <c r="M17" s="640"/>
      <c r="N17" s="635"/>
      <c r="O17" s="641"/>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c r="AS17" s="244"/>
      <c r="AT17" s="244"/>
      <c r="AU17" s="244"/>
      <c r="AV17" s="244"/>
      <c r="AW17" s="244"/>
      <c r="AX17" s="244"/>
      <c r="AY17" s="244"/>
      <c r="AZ17" s="244"/>
      <c r="BA17" s="244"/>
      <c r="BB17" s="244"/>
      <c r="BC17" s="244"/>
      <c r="BD17" s="244"/>
      <c r="BE17" s="244"/>
      <c r="BF17" s="244"/>
      <c r="BG17" s="244"/>
      <c r="BH17" s="244"/>
      <c r="BI17" s="244"/>
      <c r="BJ17" s="244"/>
      <c r="BK17" s="244"/>
      <c r="BL17" s="244"/>
      <c r="BM17" s="244"/>
      <c r="BN17" s="244"/>
      <c r="BO17" s="244"/>
      <c r="BP17" s="244"/>
      <c r="BQ17" s="244"/>
      <c r="BR17" s="244"/>
      <c r="BS17" s="244"/>
      <c r="BT17" s="244"/>
      <c r="BU17" s="244"/>
      <c r="BV17" s="244"/>
      <c r="BW17" s="244"/>
      <c r="BX17" s="244"/>
      <c r="BY17" s="244"/>
      <c r="BZ17" s="244"/>
      <c r="CA17" s="244"/>
      <c r="CB17" s="244"/>
      <c r="CC17" s="244"/>
    </row>
    <row r="18" spans="1:81" s="135" customFormat="1">
      <c r="A18" s="634"/>
      <c r="B18" s="635"/>
      <c r="C18" s="635"/>
      <c r="D18" s="635"/>
      <c r="E18" s="605"/>
      <c r="F18" s="636"/>
      <c r="G18" s="637"/>
      <c r="H18" s="635"/>
      <c r="I18" s="605"/>
      <c r="J18" s="605"/>
      <c r="K18" s="638"/>
      <c r="L18" s="639"/>
      <c r="M18" s="640"/>
      <c r="N18" s="635"/>
      <c r="O18" s="641"/>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c r="AS18" s="244"/>
      <c r="AT18" s="244"/>
      <c r="AU18" s="244"/>
      <c r="AV18" s="244"/>
      <c r="AW18" s="244"/>
      <c r="AX18" s="244"/>
      <c r="AY18" s="244"/>
      <c r="AZ18" s="244"/>
      <c r="BA18" s="244"/>
      <c r="BB18" s="244"/>
      <c r="BC18" s="244"/>
      <c r="BD18" s="244"/>
      <c r="BE18" s="244"/>
      <c r="BF18" s="244"/>
      <c r="BG18" s="244"/>
      <c r="BH18" s="244"/>
      <c r="BI18" s="244"/>
      <c r="BJ18" s="244"/>
      <c r="BK18" s="244"/>
      <c r="BL18" s="244"/>
      <c r="BM18" s="244"/>
      <c r="BN18" s="244"/>
      <c r="BO18" s="244"/>
      <c r="BP18" s="244"/>
      <c r="BQ18" s="244"/>
      <c r="BR18" s="244"/>
      <c r="BS18" s="244"/>
      <c r="BT18" s="244"/>
      <c r="BU18" s="244"/>
      <c r="BV18" s="244"/>
      <c r="BW18" s="244"/>
      <c r="BX18" s="244"/>
      <c r="BY18" s="244"/>
      <c r="BZ18" s="244"/>
      <c r="CA18" s="244"/>
      <c r="CB18" s="244"/>
      <c r="CC18" s="244"/>
    </row>
    <row r="19" spans="1:81" s="135" customFormat="1">
      <c r="A19" s="133"/>
      <c r="B19" s="68"/>
      <c r="C19" s="68"/>
      <c r="D19" s="68"/>
      <c r="E19" s="134"/>
      <c r="G19" s="136"/>
      <c r="H19" s="68"/>
      <c r="I19" s="134"/>
      <c r="J19" s="134"/>
      <c r="K19" s="137"/>
      <c r="L19" s="138"/>
      <c r="M19" s="139"/>
      <c r="N19" s="68"/>
      <c r="O19" s="987"/>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c r="AS19" s="244"/>
      <c r="AT19" s="244"/>
      <c r="AU19" s="244"/>
      <c r="AV19" s="244"/>
      <c r="AW19" s="244"/>
      <c r="AX19" s="244"/>
      <c r="AY19" s="244"/>
      <c r="AZ19" s="244"/>
      <c r="BA19" s="244"/>
      <c r="BB19" s="244"/>
      <c r="BC19" s="244"/>
      <c r="BD19" s="244"/>
      <c r="BE19" s="244"/>
      <c r="BF19" s="244"/>
      <c r="BG19" s="244"/>
      <c r="BH19" s="244"/>
      <c r="BI19" s="244"/>
      <c r="BJ19" s="244"/>
      <c r="BK19" s="244"/>
      <c r="BL19" s="244"/>
      <c r="BM19" s="244"/>
      <c r="BN19" s="244"/>
      <c r="BO19" s="244"/>
      <c r="BP19" s="244"/>
      <c r="BQ19" s="244"/>
      <c r="BR19" s="244"/>
      <c r="BS19" s="244"/>
      <c r="BT19" s="244"/>
      <c r="BU19" s="244"/>
      <c r="BV19" s="244"/>
      <c r="BW19" s="244"/>
      <c r="BX19" s="244"/>
      <c r="BY19" s="244"/>
      <c r="BZ19" s="244"/>
      <c r="CA19" s="244"/>
      <c r="CB19" s="244"/>
      <c r="CC19" s="244"/>
    </row>
    <row r="20" spans="1:81" ht="22.5" customHeight="1">
      <c r="A20" s="145">
        <v>42055</v>
      </c>
      <c r="B20" s="146" t="s">
        <v>177</v>
      </c>
      <c r="C20" s="146" t="s">
        <v>261</v>
      </c>
      <c r="D20" s="152" t="s">
        <v>178</v>
      </c>
      <c r="E20" s="148" t="s">
        <v>179</v>
      </c>
      <c r="F20" s="85"/>
      <c r="G20" s="147" t="s">
        <v>180</v>
      </c>
      <c r="H20" s="1411" t="s">
        <v>181</v>
      </c>
      <c r="I20" s="369" t="s">
        <v>264</v>
      </c>
      <c r="J20" s="148" t="s">
        <v>182</v>
      </c>
      <c r="K20" s="149">
        <v>700</v>
      </c>
      <c r="L20" s="150">
        <v>0</v>
      </c>
      <c r="M20" s="1412">
        <v>700</v>
      </c>
      <c r="N20" s="152"/>
      <c r="O20" s="1414" t="s">
        <v>501</v>
      </c>
    </row>
    <row r="21" spans="1:81">
      <c r="A21" s="145">
        <v>42066</v>
      </c>
      <c r="B21" s="146" t="s">
        <v>194</v>
      </c>
      <c r="C21" s="146"/>
      <c r="D21" s="152"/>
      <c r="E21" s="148" t="s">
        <v>180</v>
      </c>
      <c r="F21" s="85"/>
      <c r="G21" s="147" t="s">
        <v>179</v>
      </c>
      <c r="H21" s="1411"/>
      <c r="I21" s="369"/>
      <c r="J21" s="148" t="s">
        <v>182</v>
      </c>
      <c r="K21" s="149">
        <v>700</v>
      </c>
      <c r="L21" s="150">
        <v>700</v>
      </c>
      <c r="M21" s="1412">
        <v>0</v>
      </c>
      <c r="N21" s="152"/>
      <c r="O21" s="372" t="s">
        <v>270</v>
      </c>
    </row>
    <row r="22" spans="1:81" s="157" customFormat="1">
      <c r="A22" s="153"/>
      <c r="B22" s="154"/>
      <c r="C22" s="154"/>
      <c r="D22" s="155"/>
      <c r="E22" s="156"/>
      <c r="G22" s="158"/>
      <c r="H22" s="154"/>
      <c r="I22" s="370"/>
      <c r="J22" s="156"/>
      <c r="K22" s="159"/>
      <c r="L22" s="160"/>
      <c r="M22" s="161"/>
      <c r="N22" s="155"/>
      <c r="O22" s="376"/>
      <c r="P22" s="102"/>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736"/>
      <c r="AQ22" s="736"/>
      <c r="AR22" s="736"/>
      <c r="AS22" s="736"/>
      <c r="AT22" s="736"/>
      <c r="AU22" s="736"/>
      <c r="AV22" s="736"/>
      <c r="AW22" s="736"/>
      <c r="AX22" s="736"/>
      <c r="AY22" s="736"/>
      <c r="AZ22" s="736"/>
      <c r="BA22" s="736"/>
      <c r="BB22" s="736"/>
      <c r="BC22" s="736"/>
      <c r="BD22" s="736"/>
      <c r="BE22" s="736"/>
      <c r="BF22" s="736"/>
      <c r="BG22" s="736"/>
      <c r="BH22" s="736"/>
      <c r="BI22" s="736"/>
      <c r="BJ22" s="736"/>
      <c r="BK22" s="736"/>
      <c r="BL22" s="736"/>
      <c r="BM22" s="736"/>
      <c r="BN22" s="736"/>
      <c r="BO22" s="736"/>
      <c r="BP22" s="736"/>
      <c r="BQ22" s="736"/>
      <c r="BR22" s="736"/>
      <c r="BS22" s="736"/>
      <c r="BT22" s="736"/>
      <c r="BU22" s="736"/>
      <c r="BV22" s="736"/>
      <c r="BW22" s="736"/>
      <c r="BX22" s="736"/>
      <c r="BY22" s="736"/>
      <c r="BZ22" s="736"/>
      <c r="CA22" s="736"/>
      <c r="CB22" s="736"/>
      <c r="CC22" s="736"/>
    </row>
    <row r="23" spans="1:81">
      <c r="A23" s="145">
        <v>42019</v>
      </c>
      <c r="B23" s="146" t="s">
        <v>183</v>
      </c>
      <c r="C23" s="146" t="s">
        <v>260</v>
      </c>
      <c r="D23" s="1409" t="s">
        <v>184</v>
      </c>
      <c r="E23" s="148" t="s">
        <v>185</v>
      </c>
      <c r="F23" s="85"/>
      <c r="G23" s="147" t="s">
        <v>179</v>
      </c>
      <c r="H23" s="146" t="s">
        <v>186</v>
      </c>
      <c r="I23" s="369" t="s">
        <v>264</v>
      </c>
      <c r="J23" s="148" t="s">
        <v>187</v>
      </c>
      <c r="K23" s="149">
        <v>4000</v>
      </c>
      <c r="L23" s="150">
        <v>4000</v>
      </c>
      <c r="M23" s="151">
        <v>0</v>
      </c>
      <c r="N23" s="152" t="s">
        <v>178</v>
      </c>
      <c r="O23" s="372" t="s">
        <v>271</v>
      </c>
    </row>
    <row r="24" spans="1:81">
      <c r="A24" s="145">
        <v>42037</v>
      </c>
      <c r="B24" s="146" t="s">
        <v>194</v>
      </c>
      <c r="C24" s="146"/>
      <c r="D24" s="1409"/>
      <c r="E24" s="148" t="s">
        <v>179</v>
      </c>
      <c r="F24" s="85"/>
      <c r="G24" s="147" t="s">
        <v>185</v>
      </c>
      <c r="H24" s="146"/>
      <c r="I24" s="369"/>
      <c r="J24" s="148" t="s">
        <v>187</v>
      </c>
      <c r="K24" s="149">
        <v>4000</v>
      </c>
      <c r="L24" s="150">
        <v>0</v>
      </c>
      <c r="M24" s="1412">
        <v>4000</v>
      </c>
      <c r="N24" s="152"/>
      <c r="O24" s="372" t="s">
        <v>270</v>
      </c>
    </row>
    <row r="25" spans="1:81" s="157" customFormat="1">
      <c r="A25" s="153"/>
      <c r="B25" s="154"/>
      <c r="C25" s="154"/>
      <c r="D25" s="155"/>
      <c r="E25" s="156"/>
      <c r="G25" s="158"/>
      <c r="H25" s="154"/>
      <c r="I25" s="370"/>
      <c r="J25" s="156"/>
      <c r="K25" s="159"/>
      <c r="L25" s="160"/>
      <c r="M25" s="1413"/>
      <c r="N25" s="155"/>
      <c r="O25" s="376"/>
      <c r="P25" s="102"/>
      <c r="Q25" s="102"/>
      <c r="R25" s="102"/>
      <c r="S25" s="102"/>
      <c r="T25" s="102"/>
      <c r="U25" s="102"/>
      <c r="V25" s="102"/>
      <c r="W25" s="102"/>
      <c r="X25" s="102"/>
      <c r="Y25" s="102"/>
      <c r="Z25" s="102"/>
      <c r="AA25" s="102"/>
      <c r="AB25" s="102"/>
      <c r="AC25" s="102"/>
      <c r="AD25" s="102"/>
      <c r="AE25" s="102"/>
      <c r="AF25" s="102"/>
      <c r="AG25" s="102"/>
      <c r="AH25" s="102"/>
      <c r="AI25" s="102"/>
      <c r="AJ25" s="102"/>
      <c r="AK25" s="102"/>
      <c r="AL25" s="102"/>
      <c r="AM25" s="102"/>
      <c r="AN25" s="102"/>
      <c r="AO25" s="102"/>
      <c r="AP25" s="736"/>
      <c r="AQ25" s="736"/>
      <c r="AR25" s="736"/>
      <c r="AS25" s="736"/>
      <c r="AT25" s="736"/>
      <c r="AU25" s="736"/>
      <c r="AV25" s="736"/>
      <c r="AW25" s="736"/>
      <c r="AX25" s="736"/>
      <c r="AY25" s="736"/>
      <c r="AZ25" s="736"/>
      <c r="BA25" s="736"/>
      <c r="BB25" s="736"/>
      <c r="BC25" s="736"/>
      <c r="BD25" s="736"/>
      <c r="BE25" s="736"/>
      <c r="BF25" s="736"/>
      <c r="BG25" s="736"/>
      <c r="BH25" s="736"/>
      <c r="BI25" s="736"/>
      <c r="BJ25" s="736"/>
      <c r="BK25" s="736"/>
      <c r="BL25" s="736"/>
      <c r="BM25" s="736"/>
      <c r="BN25" s="736"/>
      <c r="BO25" s="736"/>
      <c r="BP25" s="736"/>
      <c r="BQ25" s="736"/>
      <c r="BR25" s="736"/>
      <c r="BS25" s="736"/>
      <c r="BT25" s="736"/>
      <c r="BU25" s="736"/>
      <c r="BV25" s="736"/>
      <c r="BW25" s="736"/>
      <c r="BX25" s="736"/>
      <c r="BY25" s="736"/>
      <c r="BZ25" s="736"/>
      <c r="CA25" s="736"/>
      <c r="CB25" s="736"/>
      <c r="CC25" s="736"/>
    </row>
    <row r="26" spans="1:81" ht="45">
      <c r="A26" s="145">
        <v>42005</v>
      </c>
      <c r="B26" s="146" t="s">
        <v>188</v>
      </c>
      <c r="C26" s="146" t="s">
        <v>261</v>
      </c>
      <c r="D26" s="152" t="s">
        <v>178</v>
      </c>
      <c r="E26" s="148" t="s">
        <v>179</v>
      </c>
      <c r="F26" s="85"/>
      <c r="G26" s="147" t="s">
        <v>268</v>
      </c>
      <c r="H26" s="146" t="s">
        <v>186</v>
      </c>
      <c r="I26" s="369" t="s">
        <v>264</v>
      </c>
      <c r="J26" s="148" t="s">
        <v>187</v>
      </c>
      <c r="K26" s="149">
        <v>600</v>
      </c>
      <c r="L26" s="150">
        <v>600</v>
      </c>
      <c r="M26" s="151">
        <v>0</v>
      </c>
      <c r="N26" s="152"/>
      <c r="O26" s="1414" t="s">
        <v>502</v>
      </c>
    </row>
    <row r="27" spans="1:81" ht="45">
      <c r="A27" s="145">
        <v>42029</v>
      </c>
      <c r="B27" s="146" t="s">
        <v>194</v>
      </c>
      <c r="C27" s="146"/>
      <c r="D27" s="152"/>
      <c r="E27" s="148" t="s">
        <v>269</v>
      </c>
      <c r="F27" s="85"/>
      <c r="G27" s="147" t="s">
        <v>179</v>
      </c>
      <c r="H27" s="146"/>
      <c r="I27" s="369"/>
      <c r="J27" s="148" t="s">
        <v>187</v>
      </c>
      <c r="K27" s="149">
        <v>600</v>
      </c>
      <c r="L27" s="150">
        <v>600</v>
      </c>
      <c r="M27" s="151">
        <v>0</v>
      </c>
      <c r="N27" s="152"/>
      <c r="O27" s="1414" t="s">
        <v>503</v>
      </c>
    </row>
    <row r="28" spans="1:81" s="157" customFormat="1">
      <c r="A28" s="153"/>
      <c r="B28" s="154"/>
      <c r="C28" s="154"/>
      <c r="D28" s="154"/>
      <c r="E28" s="156"/>
      <c r="G28" s="158"/>
      <c r="H28" s="154"/>
      <c r="I28" s="370"/>
      <c r="J28" s="156"/>
      <c r="K28" s="159"/>
      <c r="L28" s="160"/>
      <c r="M28" s="161"/>
      <c r="N28" s="155"/>
      <c r="O28" s="376"/>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736"/>
      <c r="AQ28" s="736"/>
      <c r="AR28" s="736"/>
      <c r="AS28" s="736"/>
      <c r="AT28" s="736"/>
      <c r="AU28" s="736"/>
      <c r="AV28" s="736"/>
      <c r="AW28" s="736"/>
      <c r="AX28" s="736"/>
      <c r="AY28" s="736"/>
      <c r="AZ28" s="736"/>
      <c r="BA28" s="736"/>
      <c r="BB28" s="736"/>
      <c r="BC28" s="736"/>
      <c r="BD28" s="736"/>
      <c r="BE28" s="736"/>
      <c r="BF28" s="736"/>
      <c r="BG28" s="736"/>
      <c r="BH28" s="736"/>
      <c r="BI28" s="736"/>
      <c r="BJ28" s="736"/>
      <c r="BK28" s="736"/>
      <c r="BL28" s="736"/>
      <c r="BM28" s="736"/>
      <c r="BN28" s="736"/>
      <c r="BO28" s="736"/>
      <c r="BP28" s="736"/>
      <c r="BQ28" s="736"/>
      <c r="BR28" s="736"/>
      <c r="BS28" s="736"/>
      <c r="BT28" s="736"/>
      <c r="BU28" s="736"/>
      <c r="BV28" s="736"/>
      <c r="BW28" s="736"/>
      <c r="BX28" s="736"/>
      <c r="BY28" s="736"/>
      <c r="BZ28" s="736"/>
      <c r="CA28" s="736"/>
      <c r="CB28" s="736"/>
      <c r="CC28" s="736"/>
    </row>
    <row r="29" spans="1:81">
      <c r="A29" s="145">
        <v>42005</v>
      </c>
      <c r="B29" s="146" t="s">
        <v>265</v>
      </c>
      <c r="C29" s="146" t="s">
        <v>261</v>
      </c>
      <c r="D29" s="1409" t="s">
        <v>184</v>
      </c>
      <c r="E29" s="148" t="s">
        <v>185</v>
      </c>
      <c r="F29" s="85"/>
      <c r="G29" s="147" t="s">
        <v>179</v>
      </c>
      <c r="H29" s="146" t="s">
        <v>186</v>
      </c>
      <c r="I29" s="369">
        <v>4</v>
      </c>
      <c r="J29" s="148" t="s">
        <v>187</v>
      </c>
      <c r="K29" s="149">
        <v>600</v>
      </c>
      <c r="L29" s="150">
        <v>0</v>
      </c>
      <c r="M29" s="1412">
        <v>600</v>
      </c>
      <c r="N29" s="152"/>
      <c r="O29" s="372" t="s">
        <v>504</v>
      </c>
    </row>
    <row r="30" spans="1:81">
      <c r="A30" s="145">
        <v>42029</v>
      </c>
      <c r="B30" s="146" t="s">
        <v>194</v>
      </c>
      <c r="C30" s="146"/>
      <c r="D30" s="1409"/>
      <c r="E30" s="148" t="s">
        <v>179</v>
      </c>
      <c r="F30" s="85"/>
      <c r="G30" s="147" t="s">
        <v>185</v>
      </c>
      <c r="H30" s="146"/>
      <c r="I30" s="369"/>
      <c r="J30" s="148" t="s">
        <v>187</v>
      </c>
      <c r="K30" s="149">
        <v>600</v>
      </c>
      <c r="L30" s="150">
        <v>0</v>
      </c>
      <c r="M30" s="1412">
        <v>600</v>
      </c>
      <c r="N30" s="152"/>
      <c r="O30" s="372" t="s">
        <v>505</v>
      </c>
    </row>
    <row r="31" spans="1:81" s="157" customFormat="1">
      <c r="A31" s="153"/>
      <c r="B31" s="154"/>
      <c r="C31" s="154"/>
      <c r="D31" s="154"/>
      <c r="E31" s="156"/>
      <c r="G31" s="158"/>
      <c r="H31" s="154"/>
      <c r="I31" s="370"/>
      <c r="J31" s="156"/>
      <c r="K31" s="159"/>
      <c r="L31" s="160"/>
      <c r="M31" s="1413"/>
      <c r="N31" s="155"/>
      <c r="O31" s="154"/>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736"/>
      <c r="AQ31" s="736"/>
      <c r="AR31" s="736"/>
      <c r="AS31" s="736"/>
      <c r="AT31" s="736"/>
      <c r="AU31" s="736"/>
      <c r="AV31" s="736"/>
      <c r="AW31" s="736"/>
      <c r="AX31" s="736"/>
      <c r="AY31" s="736"/>
      <c r="AZ31" s="736"/>
      <c r="BA31" s="736"/>
      <c r="BB31" s="736"/>
      <c r="BC31" s="736"/>
      <c r="BD31" s="736"/>
      <c r="BE31" s="736"/>
      <c r="BF31" s="736"/>
      <c r="BG31" s="736"/>
      <c r="BH31" s="736"/>
      <c r="BI31" s="736"/>
      <c r="BJ31" s="736"/>
      <c r="BK31" s="736"/>
      <c r="BL31" s="736"/>
      <c r="BM31" s="736"/>
      <c r="BN31" s="736"/>
      <c r="BO31" s="736"/>
      <c r="BP31" s="736"/>
      <c r="BQ31" s="736"/>
      <c r="BR31" s="736"/>
      <c r="BS31" s="736"/>
      <c r="BT31" s="736"/>
      <c r="BU31" s="736"/>
      <c r="BV31" s="736"/>
      <c r="BW31" s="736"/>
      <c r="BX31" s="736"/>
      <c r="BY31" s="736"/>
      <c r="BZ31" s="736"/>
      <c r="CA31" s="736"/>
      <c r="CB31" s="736"/>
      <c r="CC31" s="736"/>
    </row>
    <row r="32" spans="1:81">
      <c r="A32" s="145">
        <v>42005</v>
      </c>
      <c r="B32" s="146" t="s">
        <v>266</v>
      </c>
      <c r="C32" s="146" t="s">
        <v>261</v>
      </c>
      <c r="D32" s="1409" t="s">
        <v>184</v>
      </c>
      <c r="E32" s="148" t="s">
        <v>185</v>
      </c>
      <c r="F32" s="85"/>
      <c r="G32" s="147" t="s">
        <v>179</v>
      </c>
      <c r="H32" s="146" t="s">
        <v>186</v>
      </c>
      <c r="I32" s="369">
        <v>21</v>
      </c>
      <c r="J32" s="148" t="s">
        <v>187</v>
      </c>
      <c r="K32" s="149">
        <v>600</v>
      </c>
      <c r="L32" s="150">
        <v>600</v>
      </c>
      <c r="M32" s="151">
        <v>0</v>
      </c>
      <c r="N32" s="152"/>
      <c r="O32" s="372" t="s">
        <v>506</v>
      </c>
    </row>
    <row r="33" spans="1:81">
      <c r="A33" s="145">
        <v>42029</v>
      </c>
      <c r="B33" s="146" t="s">
        <v>194</v>
      </c>
      <c r="C33" s="146"/>
      <c r="D33" s="1409"/>
      <c r="E33" s="148" t="s">
        <v>179</v>
      </c>
      <c r="F33" s="85"/>
      <c r="G33" s="147" t="s">
        <v>185</v>
      </c>
      <c r="H33" s="146"/>
      <c r="I33" s="369"/>
      <c r="J33" s="148" t="s">
        <v>187</v>
      </c>
      <c r="K33" s="149">
        <v>600</v>
      </c>
      <c r="L33" s="150">
        <v>0</v>
      </c>
      <c r="M33" s="1412">
        <v>600</v>
      </c>
      <c r="N33" s="152"/>
      <c r="O33" s="372" t="s">
        <v>507</v>
      </c>
    </row>
    <row r="34" spans="1:81" s="157" customFormat="1">
      <c r="A34" s="153"/>
      <c r="B34" s="154"/>
      <c r="C34" s="154"/>
      <c r="D34" s="1410"/>
      <c r="E34" s="156"/>
      <c r="G34" s="158"/>
      <c r="H34" s="154"/>
      <c r="I34" s="370"/>
      <c r="J34" s="156"/>
      <c r="K34" s="159"/>
      <c r="L34" s="160"/>
      <c r="M34" s="1413"/>
      <c r="N34" s="155"/>
      <c r="O34" s="154"/>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736"/>
      <c r="AQ34" s="736"/>
      <c r="AR34" s="736"/>
      <c r="AS34" s="736"/>
      <c r="AT34" s="736"/>
      <c r="AU34" s="736"/>
      <c r="AV34" s="736"/>
      <c r="AW34" s="736"/>
      <c r="AX34" s="736"/>
      <c r="AY34" s="736"/>
      <c r="AZ34" s="736"/>
      <c r="BA34" s="736"/>
      <c r="BB34" s="736"/>
      <c r="BC34" s="736"/>
      <c r="BD34" s="736"/>
      <c r="BE34" s="736"/>
      <c r="BF34" s="736"/>
      <c r="BG34" s="736"/>
      <c r="BH34" s="736"/>
      <c r="BI34" s="736"/>
      <c r="BJ34" s="736"/>
      <c r="BK34" s="736"/>
      <c r="BL34" s="736"/>
      <c r="BM34" s="736"/>
      <c r="BN34" s="736"/>
      <c r="BO34" s="736"/>
      <c r="BP34" s="736"/>
      <c r="BQ34" s="736"/>
      <c r="BR34" s="736"/>
      <c r="BS34" s="736"/>
      <c r="BT34" s="736"/>
      <c r="BU34" s="736"/>
      <c r="BV34" s="736"/>
      <c r="BW34" s="736"/>
      <c r="BX34" s="736"/>
      <c r="BY34" s="736"/>
      <c r="BZ34" s="736"/>
      <c r="CA34" s="736"/>
      <c r="CB34" s="736"/>
      <c r="CC34" s="736"/>
    </row>
    <row r="35" spans="1:81" s="85" customFormat="1">
      <c r="A35" s="145">
        <v>42037</v>
      </c>
      <c r="B35" s="146" t="s">
        <v>211</v>
      </c>
      <c r="C35" s="146" t="s">
        <v>260</v>
      </c>
      <c r="D35" s="1409" t="s">
        <v>184</v>
      </c>
      <c r="E35" s="148" t="s">
        <v>179</v>
      </c>
      <c r="G35" s="162" t="s">
        <v>210</v>
      </c>
      <c r="H35" s="163" t="s">
        <v>186</v>
      </c>
      <c r="I35" s="371"/>
      <c r="J35" s="164" t="s">
        <v>212</v>
      </c>
      <c r="K35" s="149">
        <v>600</v>
      </c>
      <c r="L35" s="150">
        <v>0</v>
      </c>
      <c r="M35" s="1412">
        <v>600</v>
      </c>
      <c r="N35" s="152"/>
      <c r="O35" s="372" t="s">
        <v>272</v>
      </c>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G35" s="102"/>
      <c r="BH35" s="102"/>
      <c r="BI35" s="102"/>
      <c r="BJ35" s="102"/>
      <c r="BK35" s="102"/>
      <c r="BL35" s="102"/>
      <c r="BM35" s="102"/>
      <c r="BN35" s="102"/>
      <c r="BO35" s="102"/>
      <c r="BP35" s="102"/>
      <c r="BQ35" s="102"/>
      <c r="BR35" s="102"/>
      <c r="BS35" s="102"/>
      <c r="BT35" s="102"/>
      <c r="BU35" s="102"/>
      <c r="BV35" s="102"/>
      <c r="BW35" s="102"/>
      <c r="BX35" s="102"/>
      <c r="BY35" s="102"/>
      <c r="BZ35" s="102"/>
      <c r="CA35" s="102"/>
      <c r="CB35" s="102"/>
      <c r="CC35" s="102"/>
    </row>
    <row r="36" spans="1:81" s="85" customFormat="1">
      <c r="A36" s="145">
        <v>42072</v>
      </c>
      <c r="B36" s="146" t="s">
        <v>194</v>
      </c>
      <c r="C36" s="146"/>
      <c r="D36" s="1411"/>
      <c r="E36" s="164" t="s">
        <v>210</v>
      </c>
      <c r="F36" s="102"/>
      <c r="G36" s="162" t="s">
        <v>179</v>
      </c>
      <c r="H36" s="146"/>
      <c r="I36" s="369"/>
      <c r="J36" s="148" t="s">
        <v>212</v>
      </c>
      <c r="K36" s="149">
        <v>600</v>
      </c>
      <c r="L36" s="150">
        <v>600</v>
      </c>
      <c r="M36" s="151">
        <v>0</v>
      </c>
      <c r="N36" s="152"/>
      <c r="O36" s="372" t="s">
        <v>508</v>
      </c>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G36" s="102"/>
      <c r="BH36" s="102"/>
      <c r="BI36" s="102"/>
      <c r="BJ36" s="102"/>
      <c r="BK36" s="102"/>
      <c r="BL36" s="102"/>
      <c r="BM36" s="102"/>
      <c r="BN36" s="102"/>
      <c r="BO36" s="102"/>
      <c r="BP36" s="102"/>
      <c r="BQ36" s="102"/>
      <c r="BR36" s="102"/>
      <c r="BS36" s="102"/>
      <c r="BT36" s="102"/>
      <c r="BU36" s="102"/>
      <c r="BV36" s="102"/>
      <c r="BW36" s="102"/>
      <c r="BX36" s="102"/>
      <c r="BY36" s="102"/>
      <c r="BZ36" s="102"/>
      <c r="CA36" s="102"/>
      <c r="CB36" s="102"/>
      <c r="CC36" s="102"/>
    </row>
    <row r="37" spans="1:81" s="85" customFormat="1" ht="22.5">
      <c r="A37" s="145"/>
      <c r="B37" s="146"/>
      <c r="C37" s="146"/>
      <c r="D37" s="146"/>
      <c r="E37" s="164"/>
      <c r="F37" s="102"/>
      <c r="G37" s="162"/>
      <c r="H37" s="146"/>
      <c r="I37" s="148"/>
      <c r="J37" s="148"/>
      <c r="K37" s="149"/>
      <c r="L37" s="150"/>
      <c r="M37" s="161"/>
      <c r="N37" s="152"/>
      <c r="O37" s="1414" t="s">
        <v>509</v>
      </c>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102"/>
      <c r="BH37" s="102"/>
      <c r="BI37" s="102"/>
      <c r="BJ37" s="102"/>
      <c r="BK37" s="102"/>
      <c r="BL37" s="102"/>
      <c r="BM37" s="102"/>
      <c r="BN37" s="102"/>
      <c r="BO37" s="102"/>
      <c r="BP37" s="102"/>
      <c r="BQ37" s="102"/>
      <c r="BR37" s="102"/>
      <c r="BS37" s="102"/>
      <c r="BT37" s="102"/>
      <c r="BU37" s="102"/>
      <c r="BV37" s="102"/>
      <c r="BW37" s="102"/>
      <c r="BX37" s="102"/>
      <c r="BY37" s="102"/>
      <c r="BZ37" s="102"/>
      <c r="CA37" s="102"/>
      <c r="CB37" s="102"/>
      <c r="CC37" s="102"/>
    </row>
    <row r="38" spans="1:81" s="85" customFormat="1" ht="13.5" thickBot="1">
      <c r="A38" s="165"/>
      <c r="B38" s="166"/>
      <c r="C38" s="166"/>
      <c r="D38" s="166"/>
      <c r="E38" s="167"/>
      <c r="F38" s="168"/>
      <c r="G38" s="169"/>
      <c r="H38" s="166"/>
      <c r="I38" s="167"/>
      <c r="J38" s="167"/>
      <c r="K38" s="170"/>
      <c r="L38" s="171"/>
      <c r="M38" s="172"/>
      <c r="N38" s="173"/>
      <c r="O38" s="166"/>
      <c r="P38" s="102"/>
      <c r="Q38" s="102"/>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G38" s="102"/>
      <c r="BH38" s="102"/>
      <c r="BI38" s="102"/>
      <c r="BJ38" s="102"/>
      <c r="BK38" s="102"/>
      <c r="BL38" s="102"/>
      <c r="BM38" s="102"/>
      <c r="BN38" s="102"/>
      <c r="BO38" s="102"/>
      <c r="BP38" s="102"/>
      <c r="BQ38" s="102"/>
      <c r="BR38" s="102"/>
      <c r="BS38" s="102"/>
      <c r="BT38" s="102"/>
      <c r="BU38" s="102"/>
      <c r="BV38" s="102"/>
      <c r="BW38" s="102"/>
      <c r="BX38" s="102"/>
      <c r="BY38" s="102"/>
      <c r="BZ38" s="102"/>
      <c r="CA38" s="102"/>
      <c r="CB38" s="102"/>
      <c r="CC38" s="102"/>
    </row>
    <row r="39" spans="1:81" s="85" customFormat="1" ht="13.5" thickBot="1">
      <c r="H39" s="174" t="s">
        <v>213</v>
      </c>
      <c r="I39" s="174"/>
      <c r="J39" s="174"/>
      <c r="K39" s="373">
        <f>SUM(K20:K36)</f>
        <v>14200</v>
      </c>
      <c r="L39" s="374">
        <f>SUM(L20:L36)</f>
        <v>7100</v>
      </c>
      <c r="M39" s="375">
        <f>SUM(M20:M36)</f>
        <v>7100</v>
      </c>
      <c r="N39" s="377"/>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102"/>
      <c r="BH39" s="102"/>
      <c r="BI39" s="102"/>
      <c r="BJ39" s="102"/>
      <c r="BK39" s="102"/>
      <c r="BL39" s="102"/>
      <c r="BM39" s="102"/>
      <c r="BN39" s="102"/>
      <c r="BO39" s="102"/>
      <c r="BP39" s="102"/>
      <c r="BQ39" s="102"/>
      <c r="BR39" s="102"/>
      <c r="BS39" s="102"/>
      <c r="BT39" s="102"/>
      <c r="BU39" s="102"/>
      <c r="BV39" s="102"/>
      <c r="BW39" s="102"/>
      <c r="BX39" s="102"/>
      <c r="BY39" s="102"/>
      <c r="BZ39" s="102"/>
      <c r="CA39" s="102"/>
      <c r="CB39" s="102"/>
      <c r="CC39" s="102"/>
    </row>
    <row r="40" spans="1:81" s="85" customFormat="1">
      <c r="A40" s="106"/>
      <c r="E40" s="85" t="s">
        <v>194</v>
      </c>
      <c r="K40" s="175"/>
      <c r="L40" s="176" t="s">
        <v>36</v>
      </c>
      <c r="M40" s="176" t="s">
        <v>267</v>
      </c>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row>
    <row r="41" spans="1:81" s="85" customFormat="1">
      <c r="A41" s="106"/>
      <c r="K41" s="175"/>
      <c r="L41" s="175"/>
      <c r="M41" s="176" t="s">
        <v>36</v>
      </c>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102"/>
      <c r="BH41" s="102"/>
      <c r="BI41" s="102"/>
      <c r="BJ41" s="102"/>
      <c r="BK41" s="102"/>
      <c r="BL41" s="102"/>
      <c r="BM41" s="102"/>
      <c r="BN41" s="102"/>
      <c r="BO41" s="102"/>
      <c r="BP41" s="102"/>
      <c r="BQ41" s="102"/>
      <c r="BR41" s="102"/>
      <c r="BS41" s="102"/>
      <c r="BT41" s="102"/>
      <c r="BU41" s="102"/>
      <c r="BV41" s="102"/>
      <c r="BW41" s="102"/>
      <c r="BX41" s="102"/>
      <c r="BY41" s="102"/>
      <c r="BZ41" s="102"/>
      <c r="CA41" s="102"/>
      <c r="CB41" s="102"/>
      <c r="CC41" s="102"/>
    </row>
    <row r="42" spans="1:81" s="85" customFormat="1">
      <c r="A42" s="106"/>
      <c r="K42" s="175"/>
      <c r="L42" s="175"/>
      <c r="M42" s="176"/>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102"/>
      <c r="BH42" s="102"/>
      <c r="BI42" s="102"/>
      <c r="BJ42" s="102"/>
      <c r="BK42" s="102"/>
      <c r="BL42" s="102"/>
      <c r="BM42" s="102"/>
      <c r="BN42" s="102"/>
      <c r="BO42" s="102"/>
      <c r="BP42" s="102"/>
      <c r="BQ42" s="102"/>
      <c r="BR42" s="102"/>
      <c r="BS42" s="102"/>
      <c r="BT42" s="102"/>
      <c r="BU42" s="102"/>
      <c r="BV42" s="102"/>
      <c r="BW42" s="102"/>
      <c r="BX42" s="102"/>
      <c r="BY42" s="102"/>
      <c r="BZ42" s="102"/>
      <c r="CA42" s="102"/>
      <c r="CB42" s="102"/>
      <c r="CC42" s="102"/>
    </row>
    <row r="43" spans="1:81" s="56" customFormat="1">
      <c r="A43" s="895" t="s">
        <v>418</v>
      </c>
      <c r="B43" s="1"/>
      <c r="C43" s="20"/>
      <c r="D43" s="1331" t="str">
        <f>IF(C43="","Please Enter project TITLE in C5 of the QAPE worksheet (b)","")</f>
        <v>Please Enter project TITLE in C5 of the QAPE worksheet (b)</v>
      </c>
      <c r="E43" s="59"/>
      <c r="F43" s="59"/>
      <c r="G43" s="62"/>
      <c r="H43" s="62"/>
      <c r="I43" s="62"/>
      <c r="J43" s="62"/>
      <c r="K43" s="62"/>
      <c r="L43" s="62"/>
      <c r="M43" s="62"/>
      <c r="N43" s="62"/>
      <c r="O43" s="62"/>
      <c r="P43" s="62"/>
      <c r="Q43" s="62"/>
      <c r="R43" s="62"/>
      <c r="S43" s="62"/>
      <c r="T43" s="62"/>
    </row>
    <row r="44" spans="1:81" s="85" customFormat="1">
      <c r="A44" s="106"/>
      <c r="K44" s="175"/>
      <c r="L44" s="175"/>
      <c r="M44" s="176"/>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c r="BA44" s="102"/>
      <c r="BB44" s="102"/>
      <c r="BC44" s="102"/>
      <c r="BD44" s="102"/>
      <c r="BE44" s="102"/>
      <c r="BF44" s="102"/>
      <c r="BG44" s="102"/>
      <c r="BH44" s="102"/>
      <c r="BI44" s="102"/>
      <c r="BJ44" s="102"/>
      <c r="BK44" s="102"/>
      <c r="BL44" s="102"/>
      <c r="BM44" s="102"/>
      <c r="BN44" s="102"/>
      <c r="BO44" s="102"/>
      <c r="BP44" s="102"/>
      <c r="BQ44" s="102"/>
      <c r="BR44" s="102"/>
      <c r="BS44" s="102"/>
      <c r="BT44" s="102"/>
      <c r="BU44" s="102"/>
      <c r="BV44" s="102"/>
      <c r="BW44" s="102"/>
      <c r="BX44" s="102"/>
      <c r="BY44" s="102"/>
      <c r="BZ44" s="102"/>
      <c r="CA44" s="102"/>
      <c r="CB44" s="102"/>
      <c r="CC44" s="102"/>
    </row>
    <row r="45" spans="1:81" s="651" customFormat="1">
      <c r="A45" s="642" t="s">
        <v>380</v>
      </c>
      <c r="B45" s="643"/>
      <c r="C45" s="643"/>
      <c r="D45" s="643"/>
      <c r="E45" s="644"/>
      <c r="F45" s="645"/>
      <c r="G45" s="646"/>
      <c r="H45" s="643"/>
      <c r="I45" s="644"/>
      <c r="J45" s="644"/>
      <c r="K45" s="647"/>
      <c r="L45" s="648"/>
      <c r="M45" s="649"/>
      <c r="N45" s="643"/>
      <c r="O45" s="650"/>
      <c r="P45" s="737"/>
      <c r="Q45" s="737"/>
      <c r="R45" s="737"/>
      <c r="S45" s="737"/>
      <c r="T45" s="737"/>
      <c r="U45" s="737"/>
      <c r="V45" s="737"/>
      <c r="W45" s="737"/>
      <c r="X45" s="737"/>
      <c r="Y45" s="737"/>
      <c r="Z45" s="737"/>
      <c r="AA45" s="737"/>
      <c r="AB45" s="737"/>
      <c r="AC45" s="737"/>
      <c r="AD45" s="737"/>
      <c r="AE45" s="737"/>
      <c r="AF45" s="737"/>
      <c r="AG45" s="737"/>
      <c r="AH45" s="737"/>
      <c r="AI45" s="737"/>
      <c r="AJ45" s="737"/>
      <c r="AK45" s="737"/>
      <c r="AL45" s="737"/>
      <c r="AM45" s="737"/>
      <c r="AN45" s="737"/>
      <c r="AO45" s="737"/>
      <c r="AP45" s="737"/>
      <c r="AQ45" s="737"/>
      <c r="AR45" s="737"/>
      <c r="AS45" s="737"/>
      <c r="AT45" s="737"/>
      <c r="AU45" s="737"/>
      <c r="AV45" s="737"/>
      <c r="AW45" s="737"/>
      <c r="AX45" s="737"/>
      <c r="AY45" s="737"/>
      <c r="AZ45" s="737"/>
      <c r="BA45" s="737"/>
      <c r="BB45" s="737"/>
      <c r="BC45" s="737"/>
      <c r="BD45" s="737"/>
      <c r="BE45" s="737"/>
      <c r="BF45" s="737"/>
      <c r="BG45" s="737"/>
      <c r="BH45" s="737"/>
      <c r="BI45" s="737"/>
      <c r="BJ45" s="737"/>
      <c r="BK45" s="737"/>
      <c r="BL45" s="737"/>
      <c r="BM45" s="737"/>
      <c r="BN45" s="737"/>
      <c r="BO45" s="737"/>
      <c r="BP45" s="737"/>
      <c r="BQ45" s="737"/>
      <c r="BR45" s="737"/>
      <c r="BS45" s="737"/>
      <c r="BT45" s="737"/>
      <c r="BU45" s="737"/>
      <c r="BV45" s="737"/>
      <c r="BW45" s="737"/>
      <c r="BX45" s="737"/>
      <c r="BY45" s="737"/>
      <c r="BZ45" s="737"/>
      <c r="CA45" s="737"/>
      <c r="CB45" s="737"/>
      <c r="CC45" s="737"/>
    </row>
    <row r="46" spans="1:81" s="655" customFormat="1">
      <c r="A46" s="652" t="s">
        <v>127</v>
      </c>
      <c r="B46" s="653" t="s">
        <v>157</v>
      </c>
      <c r="C46" s="653" t="s">
        <v>259</v>
      </c>
      <c r="D46" s="653" t="s">
        <v>158</v>
      </c>
      <c r="E46" s="654" t="s">
        <v>159</v>
      </c>
      <c r="G46" s="656"/>
      <c r="H46" s="653" t="s">
        <v>160</v>
      </c>
      <c r="I46" s="654" t="s">
        <v>262</v>
      </c>
      <c r="J46" s="654" t="s">
        <v>161</v>
      </c>
      <c r="K46" s="657" t="s">
        <v>162</v>
      </c>
      <c r="L46" s="658" t="s">
        <v>36</v>
      </c>
      <c r="M46" s="659" t="s">
        <v>163</v>
      </c>
      <c r="N46" s="653" t="s">
        <v>164</v>
      </c>
      <c r="O46" s="660" t="s">
        <v>165</v>
      </c>
      <c r="P46" s="737"/>
      <c r="Q46" s="737"/>
      <c r="R46" s="737"/>
      <c r="S46" s="737"/>
      <c r="T46" s="737"/>
      <c r="U46" s="737"/>
      <c r="V46" s="737"/>
      <c r="W46" s="737"/>
      <c r="X46" s="737"/>
      <c r="Y46" s="737"/>
      <c r="Z46" s="737"/>
      <c r="AA46" s="737"/>
      <c r="AB46" s="737"/>
      <c r="AC46" s="737"/>
      <c r="AD46" s="737"/>
      <c r="AE46" s="737"/>
      <c r="AF46" s="737"/>
      <c r="AG46" s="737"/>
      <c r="AH46" s="737"/>
      <c r="AI46" s="737"/>
      <c r="AJ46" s="737"/>
      <c r="AK46" s="737"/>
      <c r="AL46" s="737"/>
      <c r="AM46" s="737"/>
      <c r="AN46" s="737"/>
      <c r="AO46" s="737"/>
      <c r="AP46" s="738"/>
      <c r="AQ46" s="738"/>
      <c r="AR46" s="738"/>
      <c r="AS46" s="738"/>
      <c r="AT46" s="738"/>
      <c r="AU46" s="738"/>
      <c r="AV46" s="738"/>
      <c r="AW46" s="738"/>
      <c r="AX46" s="738"/>
      <c r="AY46" s="738"/>
      <c r="AZ46" s="738"/>
      <c r="BA46" s="738"/>
      <c r="BB46" s="738"/>
      <c r="BC46" s="738"/>
      <c r="BD46" s="738"/>
      <c r="BE46" s="738"/>
      <c r="BF46" s="738"/>
      <c r="BG46" s="738"/>
      <c r="BH46" s="738"/>
      <c r="BI46" s="738"/>
      <c r="BJ46" s="738"/>
      <c r="BK46" s="738"/>
      <c r="BL46" s="738"/>
      <c r="BM46" s="738"/>
      <c r="BN46" s="738"/>
      <c r="BO46" s="738"/>
      <c r="BP46" s="738"/>
      <c r="BQ46" s="738"/>
      <c r="BR46" s="738"/>
      <c r="BS46" s="738"/>
      <c r="BT46" s="738"/>
      <c r="BU46" s="738"/>
      <c r="BV46" s="738"/>
      <c r="BW46" s="738"/>
      <c r="BX46" s="738"/>
      <c r="BY46" s="738"/>
      <c r="BZ46" s="738"/>
      <c r="CA46" s="738"/>
      <c r="CB46" s="738"/>
      <c r="CC46" s="738"/>
    </row>
    <row r="47" spans="1:81" s="668" customFormat="1">
      <c r="A47" s="661" t="s">
        <v>166</v>
      </c>
      <c r="B47" s="662"/>
      <c r="C47" s="662" t="s">
        <v>260</v>
      </c>
      <c r="D47" s="662" t="s">
        <v>167</v>
      </c>
      <c r="E47" s="663" t="s">
        <v>168</v>
      </c>
      <c r="F47" s="651"/>
      <c r="G47" s="664" t="s">
        <v>169</v>
      </c>
      <c r="H47" s="662" t="s">
        <v>170</v>
      </c>
      <c r="I47" s="663" t="s">
        <v>263</v>
      </c>
      <c r="J47" s="663" t="s">
        <v>171</v>
      </c>
      <c r="K47" s="665" t="s">
        <v>172</v>
      </c>
      <c r="L47" s="666" t="s">
        <v>194</v>
      </c>
      <c r="M47" s="667" t="s">
        <v>36</v>
      </c>
      <c r="N47" s="662" t="s">
        <v>173</v>
      </c>
      <c r="O47" s="1535"/>
      <c r="P47" s="737"/>
      <c r="Q47" s="737"/>
      <c r="R47" s="737"/>
      <c r="S47" s="737"/>
      <c r="T47" s="737"/>
      <c r="U47" s="737"/>
      <c r="V47" s="737"/>
      <c r="W47" s="737"/>
      <c r="X47" s="737"/>
      <c r="Y47" s="737"/>
      <c r="Z47" s="737"/>
      <c r="AA47" s="737"/>
      <c r="AB47" s="737"/>
      <c r="AC47" s="737"/>
      <c r="AD47" s="737"/>
      <c r="AE47" s="737"/>
      <c r="AF47" s="737"/>
      <c r="AG47" s="737"/>
      <c r="AH47" s="737"/>
      <c r="AI47" s="737"/>
      <c r="AJ47" s="737"/>
      <c r="AK47" s="737"/>
      <c r="AL47" s="737"/>
      <c r="AM47" s="737"/>
      <c r="AN47" s="737"/>
      <c r="AO47" s="737"/>
      <c r="AP47" s="739"/>
      <c r="AQ47" s="739"/>
      <c r="AR47" s="739"/>
      <c r="AS47" s="739"/>
      <c r="AT47" s="739"/>
      <c r="AU47" s="739"/>
      <c r="AV47" s="739"/>
      <c r="AW47" s="739"/>
      <c r="AX47" s="739"/>
      <c r="AY47" s="739"/>
      <c r="AZ47" s="739"/>
      <c r="BA47" s="739"/>
      <c r="BB47" s="739"/>
      <c r="BC47" s="739"/>
      <c r="BD47" s="739"/>
      <c r="BE47" s="739"/>
      <c r="BF47" s="739"/>
      <c r="BG47" s="739"/>
      <c r="BH47" s="739"/>
      <c r="BI47" s="739"/>
      <c r="BJ47" s="739"/>
      <c r="BK47" s="739"/>
      <c r="BL47" s="739"/>
      <c r="BM47" s="739"/>
      <c r="BN47" s="739"/>
      <c r="BO47" s="739"/>
      <c r="BP47" s="739"/>
      <c r="BQ47" s="739"/>
      <c r="BR47" s="739"/>
      <c r="BS47" s="739"/>
      <c r="BT47" s="739"/>
      <c r="BU47" s="739"/>
      <c r="BV47" s="739"/>
      <c r="BW47" s="739"/>
      <c r="BX47" s="739"/>
      <c r="BY47" s="739"/>
      <c r="BZ47" s="739"/>
      <c r="CA47" s="739"/>
      <c r="CB47" s="739"/>
      <c r="CC47" s="739"/>
    </row>
    <row r="48" spans="1:81" s="677" customFormat="1" ht="13.5" thickBot="1">
      <c r="A48" s="669" t="s">
        <v>174</v>
      </c>
      <c r="B48" s="670"/>
      <c r="C48" s="670"/>
      <c r="D48" s="670" t="s">
        <v>175</v>
      </c>
      <c r="E48" s="671"/>
      <c r="F48" s="672"/>
      <c r="G48" s="673"/>
      <c r="H48" s="670"/>
      <c r="I48" s="671" t="s">
        <v>158</v>
      </c>
      <c r="J48" s="671"/>
      <c r="K48" s="674"/>
      <c r="L48" s="675"/>
      <c r="M48" s="676" t="s">
        <v>194</v>
      </c>
      <c r="N48" s="670" t="s">
        <v>125</v>
      </c>
      <c r="O48" s="1536"/>
      <c r="P48" s="737"/>
      <c r="Q48" s="737"/>
      <c r="R48" s="737"/>
      <c r="S48" s="737"/>
      <c r="T48" s="737"/>
      <c r="U48" s="737"/>
      <c r="V48" s="737"/>
      <c r="W48" s="737"/>
      <c r="X48" s="737"/>
      <c r="Y48" s="737"/>
      <c r="Z48" s="737"/>
      <c r="AA48" s="737"/>
      <c r="AB48" s="737"/>
      <c r="AC48" s="737"/>
      <c r="AD48" s="737"/>
      <c r="AE48" s="737"/>
      <c r="AF48" s="737"/>
      <c r="AG48" s="737"/>
      <c r="AH48" s="737"/>
      <c r="AI48" s="737"/>
      <c r="AJ48" s="737"/>
      <c r="AK48" s="737"/>
      <c r="AL48" s="737"/>
      <c r="AM48" s="737"/>
      <c r="AN48" s="737"/>
      <c r="AO48" s="737"/>
      <c r="AP48" s="740"/>
      <c r="AQ48" s="740"/>
      <c r="AR48" s="740"/>
      <c r="AS48" s="740"/>
      <c r="AT48" s="740"/>
      <c r="AU48" s="740"/>
      <c r="AV48" s="740"/>
      <c r="AW48" s="740"/>
      <c r="AX48" s="740"/>
      <c r="AY48" s="740"/>
      <c r="AZ48" s="740"/>
      <c r="BA48" s="740"/>
      <c r="BB48" s="740"/>
      <c r="BC48" s="740"/>
      <c r="BD48" s="740"/>
      <c r="BE48" s="740"/>
      <c r="BF48" s="740"/>
      <c r="BG48" s="740"/>
      <c r="BH48" s="740"/>
      <c r="BI48" s="740"/>
      <c r="BJ48" s="740"/>
      <c r="BK48" s="740"/>
      <c r="BL48" s="740"/>
      <c r="BM48" s="740"/>
      <c r="BN48" s="740"/>
      <c r="BO48" s="740"/>
      <c r="BP48" s="740"/>
      <c r="BQ48" s="740"/>
      <c r="BR48" s="740"/>
      <c r="BS48" s="740"/>
      <c r="BT48" s="740"/>
      <c r="BU48" s="740"/>
      <c r="BV48" s="740"/>
      <c r="BW48" s="740"/>
      <c r="BX48" s="740"/>
      <c r="BY48" s="740"/>
      <c r="BZ48" s="740"/>
      <c r="CA48" s="740"/>
      <c r="CB48" s="740"/>
      <c r="CC48" s="740"/>
    </row>
    <row r="49" spans="1:81" s="689" customFormat="1">
      <c r="A49" s="678"/>
      <c r="B49" s="679"/>
      <c r="C49" s="679"/>
      <c r="D49" s="680"/>
      <c r="E49" s="681"/>
      <c r="F49" s="682"/>
      <c r="G49" s="683"/>
      <c r="H49" s="679"/>
      <c r="I49" s="684"/>
      <c r="J49" s="681"/>
      <c r="K49" s="685"/>
      <c r="L49" s="686"/>
      <c r="M49" s="687"/>
      <c r="N49" s="680"/>
      <c r="O49" s="688"/>
      <c r="P49" s="705"/>
      <c r="Q49" s="705"/>
      <c r="R49" s="705"/>
      <c r="S49" s="705"/>
      <c r="T49" s="705"/>
      <c r="U49" s="705"/>
      <c r="V49" s="705"/>
      <c r="W49" s="705"/>
      <c r="X49" s="705"/>
      <c r="Y49" s="705"/>
      <c r="Z49" s="705"/>
      <c r="AA49" s="705"/>
      <c r="AB49" s="705"/>
      <c r="AC49" s="705"/>
      <c r="AD49" s="705"/>
      <c r="AE49" s="705"/>
      <c r="AF49" s="705"/>
      <c r="AG49" s="705"/>
      <c r="AH49" s="705"/>
      <c r="AI49" s="705"/>
      <c r="AJ49" s="705"/>
      <c r="AK49" s="705"/>
      <c r="AL49" s="705"/>
      <c r="AM49" s="705"/>
      <c r="AN49" s="705"/>
      <c r="AO49" s="705"/>
      <c r="AP49" s="741"/>
      <c r="AQ49" s="741"/>
      <c r="AR49" s="741"/>
      <c r="AS49" s="741"/>
      <c r="AT49" s="741"/>
      <c r="AU49" s="741"/>
      <c r="AV49" s="741"/>
      <c r="AW49" s="741"/>
      <c r="AX49" s="741"/>
      <c r="AY49" s="741"/>
      <c r="AZ49" s="741"/>
      <c r="BA49" s="741"/>
      <c r="BB49" s="741"/>
      <c r="BC49" s="741"/>
      <c r="BD49" s="741"/>
      <c r="BE49" s="741"/>
      <c r="BF49" s="741"/>
      <c r="BG49" s="741"/>
      <c r="BH49" s="741"/>
      <c r="BI49" s="741"/>
      <c r="BJ49" s="741"/>
      <c r="BK49" s="741"/>
      <c r="BL49" s="741"/>
      <c r="BM49" s="741"/>
      <c r="BN49" s="741"/>
      <c r="BO49" s="741"/>
      <c r="BP49" s="741"/>
      <c r="BQ49" s="741"/>
      <c r="BR49" s="741"/>
      <c r="BS49" s="741"/>
      <c r="BT49" s="741"/>
      <c r="BU49" s="741"/>
      <c r="BV49" s="741"/>
      <c r="BW49" s="741"/>
      <c r="BX49" s="741"/>
      <c r="BY49" s="741"/>
      <c r="BZ49" s="741"/>
      <c r="CA49" s="741"/>
      <c r="CB49" s="741"/>
      <c r="CC49" s="741"/>
    </row>
    <row r="50" spans="1:81" s="689" customFormat="1">
      <c r="A50" s="678"/>
      <c r="B50" s="679" t="s">
        <v>194</v>
      </c>
      <c r="C50" s="679"/>
      <c r="D50" s="680"/>
      <c r="E50" s="681"/>
      <c r="F50" s="682"/>
      <c r="G50" s="683"/>
      <c r="H50" s="679"/>
      <c r="I50" s="684"/>
      <c r="J50" s="681"/>
      <c r="K50" s="685"/>
      <c r="L50" s="686"/>
      <c r="M50" s="687"/>
      <c r="N50" s="680"/>
      <c r="O50" s="688"/>
      <c r="P50" s="705"/>
      <c r="Q50" s="705"/>
      <c r="R50" s="705"/>
      <c r="S50" s="705"/>
      <c r="T50" s="705"/>
      <c r="U50" s="705"/>
      <c r="V50" s="705"/>
      <c r="W50" s="705"/>
      <c r="X50" s="705"/>
      <c r="Y50" s="705"/>
      <c r="Z50" s="705"/>
      <c r="AA50" s="705"/>
      <c r="AB50" s="705"/>
      <c r="AC50" s="705"/>
      <c r="AD50" s="705"/>
      <c r="AE50" s="705"/>
      <c r="AF50" s="705"/>
      <c r="AG50" s="705"/>
      <c r="AH50" s="705"/>
      <c r="AI50" s="705"/>
      <c r="AJ50" s="705"/>
      <c r="AK50" s="705"/>
      <c r="AL50" s="705"/>
      <c r="AM50" s="705"/>
      <c r="AN50" s="705"/>
      <c r="AO50" s="705"/>
      <c r="AP50" s="741"/>
      <c r="AQ50" s="741"/>
      <c r="AR50" s="741"/>
      <c r="AS50" s="741"/>
      <c r="AT50" s="741"/>
      <c r="AU50" s="741"/>
      <c r="AV50" s="741"/>
      <c r="AW50" s="741"/>
      <c r="AX50" s="741"/>
      <c r="AY50" s="741"/>
      <c r="AZ50" s="741"/>
      <c r="BA50" s="741"/>
      <c r="BB50" s="741"/>
      <c r="BC50" s="741"/>
      <c r="BD50" s="741"/>
      <c r="BE50" s="741"/>
      <c r="BF50" s="741"/>
      <c r="BG50" s="741"/>
      <c r="BH50" s="741"/>
      <c r="BI50" s="741"/>
      <c r="BJ50" s="741"/>
      <c r="BK50" s="741"/>
      <c r="BL50" s="741"/>
      <c r="BM50" s="741"/>
      <c r="BN50" s="741"/>
      <c r="BO50" s="741"/>
      <c r="BP50" s="741"/>
      <c r="BQ50" s="741"/>
      <c r="BR50" s="741"/>
      <c r="BS50" s="741"/>
      <c r="BT50" s="741"/>
      <c r="BU50" s="741"/>
      <c r="BV50" s="741"/>
      <c r="BW50" s="741"/>
      <c r="BX50" s="741"/>
      <c r="BY50" s="741"/>
      <c r="BZ50" s="741"/>
      <c r="CA50" s="741"/>
      <c r="CB50" s="741"/>
      <c r="CC50" s="741"/>
    </row>
    <row r="51" spans="1:81" s="694" customFormat="1">
      <c r="A51" s="690"/>
      <c r="B51" s="691"/>
      <c r="C51" s="691"/>
      <c r="D51" s="692"/>
      <c r="E51" s="693"/>
      <c r="G51" s="695"/>
      <c r="H51" s="691"/>
      <c r="I51" s="696"/>
      <c r="J51" s="693"/>
      <c r="K51" s="697"/>
      <c r="L51" s="698"/>
      <c r="M51" s="699"/>
      <c r="N51" s="692"/>
      <c r="O51" s="700"/>
      <c r="P51" s="705"/>
      <c r="Q51" s="705"/>
      <c r="R51" s="705"/>
      <c r="S51" s="705"/>
      <c r="T51" s="705"/>
      <c r="U51" s="705"/>
      <c r="V51" s="705"/>
      <c r="W51" s="705"/>
      <c r="X51" s="705"/>
      <c r="Y51" s="705"/>
      <c r="Z51" s="705"/>
      <c r="AA51" s="705"/>
      <c r="AB51" s="705"/>
      <c r="AC51" s="705"/>
      <c r="AD51" s="705"/>
      <c r="AE51" s="705"/>
      <c r="AF51" s="705"/>
      <c r="AG51" s="705"/>
      <c r="AH51" s="705"/>
      <c r="AI51" s="705"/>
      <c r="AJ51" s="705"/>
      <c r="AK51" s="705"/>
      <c r="AL51" s="705"/>
      <c r="AM51" s="705"/>
      <c r="AN51" s="705"/>
      <c r="AO51" s="705"/>
      <c r="AP51" s="742"/>
      <c r="AQ51" s="742"/>
      <c r="AR51" s="742"/>
      <c r="AS51" s="742"/>
      <c r="AT51" s="742"/>
      <c r="AU51" s="742"/>
      <c r="AV51" s="742"/>
      <c r="AW51" s="742"/>
      <c r="AX51" s="742"/>
      <c r="AY51" s="742"/>
      <c r="AZ51" s="742"/>
      <c r="BA51" s="742"/>
      <c r="BB51" s="742"/>
      <c r="BC51" s="742"/>
      <c r="BD51" s="742"/>
      <c r="BE51" s="742"/>
      <c r="BF51" s="742"/>
      <c r="BG51" s="742"/>
      <c r="BH51" s="742"/>
      <c r="BI51" s="742"/>
      <c r="BJ51" s="742"/>
      <c r="BK51" s="742"/>
      <c r="BL51" s="742"/>
      <c r="BM51" s="742"/>
      <c r="BN51" s="742"/>
      <c r="BO51" s="742"/>
      <c r="BP51" s="742"/>
      <c r="BQ51" s="742"/>
      <c r="BR51" s="742"/>
      <c r="BS51" s="742"/>
      <c r="BT51" s="742"/>
      <c r="BU51" s="742"/>
      <c r="BV51" s="742"/>
      <c r="BW51" s="742"/>
      <c r="BX51" s="742"/>
      <c r="BY51" s="742"/>
      <c r="BZ51" s="742"/>
      <c r="CA51" s="742"/>
      <c r="CB51" s="742"/>
      <c r="CC51" s="742"/>
    </row>
    <row r="52" spans="1:81" s="689" customFormat="1">
      <c r="A52" s="678"/>
      <c r="B52" s="679"/>
      <c r="C52" s="679"/>
      <c r="D52" s="680"/>
      <c r="E52" s="681"/>
      <c r="F52" s="682"/>
      <c r="G52" s="683"/>
      <c r="H52" s="679"/>
      <c r="I52" s="684"/>
      <c r="J52" s="681"/>
      <c r="K52" s="685"/>
      <c r="L52" s="686"/>
      <c r="M52" s="687"/>
      <c r="N52" s="680"/>
      <c r="O52" s="688"/>
      <c r="P52" s="705"/>
      <c r="Q52" s="705"/>
      <c r="R52" s="705"/>
      <c r="S52" s="705"/>
      <c r="T52" s="705"/>
      <c r="U52" s="705"/>
      <c r="V52" s="705"/>
      <c r="W52" s="705"/>
      <c r="X52" s="705"/>
      <c r="Y52" s="705"/>
      <c r="Z52" s="705"/>
      <c r="AA52" s="705"/>
      <c r="AB52" s="705"/>
      <c r="AC52" s="705"/>
      <c r="AD52" s="705"/>
      <c r="AE52" s="705"/>
      <c r="AF52" s="705"/>
      <c r="AG52" s="705"/>
      <c r="AH52" s="705"/>
      <c r="AI52" s="705"/>
      <c r="AJ52" s="705"/>
      <c r="AK52" s="705"/>
      <c r="AL52" s="705"/>
      <c r="AM52" s="705"/>
      <c r="AN52" s="705"/>
      <c r="AO52" s="705"/>
      <c r="AP52" s="741"/>
      <c r="AQ52" s="741"/>
      <c r="AR52" s="741"/>
      <c r="AS52" s="741"/>
      <c r="AT52" s="741"/>
      <c r="AU52" s="741"/>
      <c r="AV52" s="741"/>
      <c r="AW52" s="741"/>
      <c r="AX52" s="741"/>
      <c r="AY52" s="741"/>
      <c r="AZ52" s="741"/>
      <c r="BA52" s="741"/>
      <c r="BB52" s="741"/>
      <c r="BC52" s="741"/>
      <c r="BD52" s="741"/>
      <c r="BE52" s="741"/>
      <c r="BF52" s="741"/>
      <c r="BG52" s="741"/>
      <c r="BH52" s="741"/>
      <c r="BI52" s="741"/>
      <c r="BJ52" s="741"/>
      <c r="BK52" s="741"/>
      <c r="BL52" s="741"/>
      <c r="BM52" s="741"/>
      <c r="BN52" s="741"/>
      <c r="BO52" s="741"/>
      <c r="BP52" s="741"/>
      <c r="BQ52" s="741"/>
      <c r="BR52" s="741"/>
      <c r="BS52" s="741"/>
      <c r="BT52" s="741"/>
      <c r="BU52" s="741"/>
      <c r="BV52" s="741"/>
      <c r="BW52" s="741"/>
      <c r="BX52" s="741"/>
      <c r="BY52" s="741"/>
      <c r="BZ52" s="741"/>
      <c r="CA52" s="741"/>
      <c r="CB52" s="741"/>
      <c r="CC52" s="741"/>
    </row>
    <row r="53" spans="1:81" s="689" customFormat="1">
      <c r="A53" s="678"/>
      <c r="B53" s="679" t="s">
        <v>194</v>
      </c>
      <c r="C53" s="679"/>
      <c r="D53" s="680"/>
      <c r="E53" s="681"/>
      <c r="F53" s="682"/>
      <c r="G53" s="683"/>
      <c r="H53" s="679"/>
      <c r="I53" s="684"/>
      <c r="J53" s="681"/>
      <c r="K53" s="685"/>
      <c r="L53" s="686"/>
      <c r="M53" s="687"/>
      <c r="N53" s="680"/>
      <c r="O53" s="688"/>
      <c r="P53" s="705"/>
      <c r="Q53" s="705"/>
      <c r="R53" s="705"/>
      <c r="S53" s="705"/>
      <c r="T53" s="705"/>
      <c r="U53" s="705"/>
      <c r="V53" s="705"/>
      <c r="W53" s="705"/>
      <c r="X53" s="705"/>
      <c r="Y53" s="705"/>
      <c r="Z53" s="705"/>
      <c r="AA53" s="705"/>
      <c r="AB53" s="705"/>
      <c r="AC53" s="705"/>
      <c r="AD53" s="705"/>
      <c r="AE53" s="705"/>
      <c r="AF53" s="705"/>
      <c r="AG53" s="705"/>
      <c r="AH53" s="705"/>
      <c r="AI53" s="705"/>
      <c r="AJ53" s="705"/>
      <c r="AK53" s="705"/>
      <c r="AL53" s="705"/>
      <c r="AM53" s="705"/>
      <c r="AN53" s="705"/>
      <c r="AO53" s="705"/>
      <c r="AP53" s="741"/>
      <c r="AQ53" s="741"/>
      <c r="AR53" s="741"/>
      <c r="AS53" s="741"/>
      <c r="AT53" s="741"/>
      <c r="AU53" s="741"/>
      <c r="AV53" s="741"/>
      <c r="AW53" s="741"/>
      <c r="AX53" s="741"/>
      <c r="AY53" s="741"/>
      <c r="AZ53" s="741"/>
      <c r="BA53" s="741"/>
      <c r="BB53" s="741"/>
      <c r="BC53" s="741"/>
      <c r="BD53" s="741"/>
      <c r="BE53" s="741"/>
      <c r="BF53" s="741"/>
      <c r="BG53" s="741"/>
      <c r="BH53" s="741"/>
      <c r="BI53" s="741"/>
      <c r="BJ53" s="741"/>
      <c r="BK53" s="741"/>
      <c r="BL53" s="741"/>
      <c r="BM53" s="741"/>
      <c r="BN53" s="741"/>
      <c r="BO53" s="741"/>
      <c r="BP53" s="741"/>
      <c r="BQ53" s="741"/>
      <c r="BR53" s="741"/>
      <c r="BS53" s="741"/>
      <c r="BT53" s="741"/>
      <c r="BU53" s="741"/>
      <c r="BV53" s="741"/>
      <c r="BW53" s="741"/>
      <c r="BX53" s="741"/>
      <c r="BY53" s="741"/>
      <c r="BZ53" s="741"/>
      <c r="CA53" s="741"/>
      <c r="CB53" s="741"/>
      <c r="CC53" s="741"/>
    </row>
    <row r="54" spans="1:81" s="694" customFormat="1">
      <c r="A54" s="690"/>
      <c r="B54" s="691"/>
      <c r="C54" s="691"/>
      <c r="D54" s="692"/>
      <c r="E54" s="693"/>
      <c r="G54" s="695"/>
      <c r="H54" s="691"/>
      <c r="I54" s="696"/>
      <c r="J54" s="693"/>
      <c r="K54" s="697"/>
      <c r="L54" s="698"/>
      <c r="M54" s="699"/>
      <c r="N54" s="692"/>
      <c r="O54" s="700"/>
      <c r="P54" s="705"/>
      <c r="Q54" s="705"/>
      <c r="R54" s="705"/>
      <c r="S54" s="705"/>
      <c r="T54" s="705"/>
      <c r="U54" s="705"/>
      <c r="V54" s="705"/>
      <c r="W54" s="705"/>
      <c r="X54" s="705"/>
      <c r="Y54" s="705"/>
      <c r="Z54" s="705"/>
      <c r="AA54" s="705"/>
      <c r="AB54" s="705"/>
      <c r="AC54" s="705"/>
      <c r="AD54" s="705"/>
      <c r="AE54" s="705"/>
      <c r="AF54" s="705"/>
      <c r="AG54" s="705"/>
      <c r="AH54" s="705"/>
      <c r="AI54" s="705"/>
      <c r="AJ54" s="705"/>
      <c r="AK54" s="705"/>
      <c r="AL54" s="705"/>
      <c r="AM54" s="705"/>
      <c r="AN54" s="705"/>
      <c r="AO54" s="705"/>
      <c r="AP54" s="742"/>
      <c r="AQ54" s="742"/>
      <c r="AR54" s="742"/>
      <c r="AS54" s="742"/>
      <c r="AT54" s="742"/>
      <c r="AU54" s="742"/>
      <c r="AV54" s="742"/>
      <c r="AW54" s="742"/>
      <c r="AX54" s="742"/>
      <c r="AY54" s="742"/>
      <c r="AZ54" s="742"/>
      <c r="BA54" s="742"/>
      <c r="BB54" s="742"/>
      <c r="BC54" s="742"/>
      <c r="BD54" s="742"/>
      <c r="BE54" s="742"/>
      <c r="BF54" s="742"/>
      <c r="BG54" s="742"/>
      <c r="BH54" s="742"/>
      <c r="BI54" s="742"/>
      <c r="BJ54" s="742"/>
      <c r="BK54" s="742"/>
      <c r="BL54" s="742"/>
      <c r="BM54" s="742"/>
      <c r="BN54" s="742"/>
      <c r="BO54" s="742"/>
      <c r="BP54" s="742"/>
      <c r="BQ54" s="742"/>
      <c r="BR54" s="742"/>
      <c r="BS54" s="742"/>
      <c r="BT54" s="742"/>
      <c r="BU54" s="742"/>
      <c r="BV54" s="742"/>
      <c r="BW54" s="742"/>
      <c r="BX54" s="742"/>
      <c r="BY54" s="742"/>
      <c r="BZ54" s="742"/>
      <c r="CA54" s="742"/>
      <c r="CB54" s="742"/>
      <c r="CC54" s="742"/>
    </row>
    <row r="55" spans="1:81" s="689" customFormat="1">
      <c r="A55" s="678"/>
      <c r="B55" s="679"/>
      <c r="C55" s="679"/>
      <c r="D55" s="680"/>
      <c r="E55" s="681"/>
      <c r="F55" s="682"/>
      <c r="G55" s="683"/>
      <c r="H55" s="679"/>
      <c r="I55" s="684"/>
      <c r="J55" s="681"/>
      <c r="K55" s="685"/>
      <c r="L55" s="686"/>
      <c r="M55" s="687"/>
      <c r="N55" s="680"/>
      <c r="O55" s="688"/>
      <c r="P55" s="705"/>
      <c r="Q55" s="705"/>
      <c r="R55" s="705"/>
      <c r="S55" s="705"/>
      <c r="T55" s="705"/>
      <c r="U55" s="705"/>
      <c r="V55" s="705"/>
      <c r="W55" s="705"/>
      <c r="X55" s="705"/>
      <c r="Y55" s="705"/>
      <c r="Z55" s="705"/>
      <c r="AA55" s="705"/>
      <c r="AB55" s="705"/>
      <c r="AC55" s="705"/>
      <c r="AD55" s="705"/>
      <c r="AE55" s="705"/>
      <c r="AF55" s="705"/>
      <c r="AG55" s="705"/>
      <c r="AH55" s="705"/>
      <c r="AI55" s="705"/>
      <c r="AJ55" s="705"/>
      <c r="AK55" s="705"/>
      <c r="AL55" s="705"/>
      <c r="AM55" s="705"/>
      <c r="AN55" s="705"/>
      <c r="AO55" s="705"/>
      <c r="AP55" s="741"/>
      <c r="AQ55" s="741"/>
      <c r="AR55" s="741"/>
      <c r="AS55" s="741"/>
      <c r="AT55" s="741"/>
      <c r="AU55" s="741"/>
      <c r="AV55" s="741"/>
      <c r="AW55" s="741"/>
      <c r="AX55" s="741"/>
      <c r="AY55" s="741"/>
      <c r="AZ55" s="741"/>
      <c r="BA55" s="741"/>
      <c r="BB55" s="741"/>
      <c r="BC55" s="741"/>
      <c r="BD55" s="741"/>
      <c r="BE55" s="741"/>
      <c r="BF55" s="741"/>
      <c r="BG55" s="741"/>
      <c r="BH55" s="741"/>
      <c r="BI55" s="741"/>
      <c r="BJ55" s="741"/>
      <c r="BK55" s="741"/>
      <c r="BL55" s="741"/>
      <c r="BM55" s="741"/>
      <c r="BN55" s="741"/>
      <c r="BO55" s="741"/>
      <c r="BP55" s="741"/>
      <c r="BQ55" s="741"/>
      <c r="BR55" s="741"/>
      <c r="BS55" s="741"/>
      <c r="BT55" s="741"/>
      <c r="BU55" s="741"/>
      <c r="BV55" s="741"/>
      <c r="BW55" s="741"/>
      <c r="BX55" s="741"/>
      <c r="BY55" s="741"/>
      <c r="BZ55" s="741"/>
      <c r="CA55" s="741"/>
      <c r="CB55" s="741"/>
      <c r="CC55" s="741"/>
    </row>
    <row r="56" spans="1:81" s="689" customFormat="1">
      <c r="A56" s="678"/>
      <c r="B56" s="679" t="s">
        <v>194</v>
      </c>
      <c r="C56" s="679"/>
      <c r="D56" s="680"/>
      <c r="E56" s="681"/>
      <c r="F56" s="682"/>
      <c r="G56" s="683"/>
      <c r="H56" s="679"/>
      <c r="I56" s="684"/>
      <c r="J56" s="681"/>
      <c r="K56" s="685"/>
      <c r="L56" s="686"/>
      <c r="M56" s="687"/>
      <c r="N56" s="680"/>
      <c r="O56" s="688"/>
      <c r="P56" s="705"/>
      <c r="Q56" s="705"/>
      <c r="R56" s="705"/>
      <c r="S56" s="705"/>
      <c r="T56" s="705"/>
      <c r="U56" s="705"/>
      <c r="V56" s="705"/>
      <c r="W56" s="705"/>
      <c r="X56" s="705"/>
      <c r="Y56" s="705"/>
      <c r="Z56" s="705"/>
      <c r="AA56" s="705"/>
      <c r="AB56" s="705"/>
      <c r="AC56" s="705"/>
      <c r="AD56" s="705"/>
      <c r="AE56" s="705"/>
      <c r="AF56" s="705"/>
      <c r="AG56" s="705"/>
      <c r="AH56" s="705"/>
      <c r="AI56" s="705"/>
      <c r="AJ56" s="705"/>
      <c r="AK56" s="705"/>
      <c r="AL56" s="705"/>
      <c r="AM56" s="705"/>
      <c r="AN56" s="705"/>
      <c r="AO56" s="705"/>
      <c r="AP56" s="741"/>
      <c r="AQ56" s="741"/>
      <c r="AR56" s="741"/>
      <c r="AS56" s="741"/>
      <c r="AT56" s="741"/>
      <c r="AU56" s="741"/>
      <c r="AV56" s="741"/>
      <c r="AW56" s="741"/>
      <c r="AX56" s="741"/>
      <c r="AY56" s="741"/>
      <c r="AZ56" s="741"/>
      <c r="BA56" s="741"/>
      <c r="BB56" s="741"/>
      <c r="BC56" s="741"/>
      <c r="BD56" s="741"/>
      <c r="BE56" s="741"/>
      <c r="BF56" s="741"/>
      <c r="BG56" s="741"/>
      <c r="BH56" s="741"/>
      <c r="BI56" s="741"/>
      <c r="BJ56" s="741"/>
      <c r="BK56" s="741"/>
      <c r="BL56" s="741"/>
      <c r="BM56" s="741"/>
      <c r="BN56" s="741"/>
      <c r="BO56" s="741"/>
      <c r="BP56" s="741"/>
      <c r="BQ56" s="741"/>
      <c r="BR56" s="741"/>
      <c r="BS56" s="741"/>
      <c r="BT56" s="741"/>
      <c r="BU56" s="741"/>
      <c r="BV56" s="741"/>
      <c r="BW56" s="741"/>
      <c r="BX56" s="741"/>
      <c r="BY56" s="741"/>
      <c r="BZ56" s="741"/>
      <c r="CA56" s="741"/>
      <c r="CB56" s="741"/>
      <c r="CC56" s="741"/>
    </row>
    <row r="57" spans="1:81" s="694" customFormat="1">
      <c r="A57" s="690"/>
      <c r="B57" s="691"/>
      <c r="C57" s="691"/>
      <c r="D57" s="691"/>
      <c r="E57" s="693"/>
      <c r="G57" s="695"/>
      <c r="H57" s="691"/>
      <c r="I57" s="696"/>
      <c r="J57" s="693"/>
      <c r="K57" s="697"/>
      <c r="L57" s="698"/>
      <c r="M57" s="699"/>
      <c r="N57" s="692"/>
      <c r="O57" s="700"/>
      <c r="P57" s="705"/>
      <c r="Q57" s="705"/>
      <c r="R57" s="705"/>
      <c r="S57" s="705"/>
      <c r="T57" s="705"/>
      <c r="U57" s="705"/>
      <c r="V57" s="705"/>
      <c r="W57" s="705"/>
      <c r="X57" s="705"/>
      <c r="Y57" s="705"/>
      <c r="Z57" s="705"/>
      <c r="AA57" s="705"/>
      <c r="AB57" s="705"/>
      <c r="AC57" s="705"/>
      <c r="AD57" s="705"/>
      <c r="AE57" s="705"/>
      <c r="AF57" s="705"/>
      <c r="AG57" s="705"/>
      <c r="AH57" s="705"/>
      <c r="AI57" s="705"/>
      <c r="AJ57" s="705"/>
      <c r="AK57" s="705"/>
      <c r="AL57" s="705"/>
      <c r="AM57" s="705"/>
      <c r="AN57" s="705"/>
      <c r="AO57" s="705"/>
      <c r="AP57" s="742"/>
      <c r="AQ57" s="742"/>
      <c r="AR57" s="742"/>
      <c r="AS57" s="742"/>
      <c r="AT57" s="742"/>
      <c r="AU57" s="742"/>
      <c r="AV57" s="742"/>
      <c r="AW57" s="742"/>
      <c r="AX57" s="742"/>
      <c r="AY57" s="742"/>
      <c r="AZ57" s="742"/>
      <c r="BA57" s="742"/>
      <c r="BB57" s="742"/>
      <c r="BC57" s="742"/>
      <c r="BD57" s="742"/>
      <c r="BE57" s="742"/>
      <c r="BF57" s="742"/>
      <c r="BG57" s="742"/>
      <c r="BH57" s="742"/>
      <c r="BI57" s="742"/>
      <c r="BJ57" s="742"/>
      <c r="BK57" s="742"/>
      <c r="BL57" s="742"/>
      <c r="BM57" s="742"/>
      <c r="BN57" s="742"/>
      <c r="BO57" s="742"/>
      <c r="BP57" s="742"/>
      <c r="BQ57" s="742"/>
      <c r="BR57" s="742"/>
      <c r="BS57" s="742"/>
      <c r="BT57" s="742"/>
      <c r="BU57" s="742"/>
      <c r="BV57" s="742"/>
      <c r="BW57" s="742"/>
      <c r="BX57" s="742"/>
      <c r="BY57" s="742"/>
      <c r="BZ57" s="742"/>
      <c r="CA57" s="742"/>
      <c r="CB57" s="742"/>
      <c r="CC57" s="742"/>
    </row>
    <row r="58" spans="1:81" s="689" customFormat="1">
      <c r="A58" s="678"/>
      <c r="B58" s="679"/>
      <c r="C58" s="679"/>
      <c r="D58" s="680"/>
      <c r="E58" s="681"/>
      <c r="F58" s="682"/>
      <c r="G58" s="683"/>
      <c r="H58" s="679"/>
      <c r="I58" s="684"/>
      <c r="J58" s="681"/>
      <c r="K58" s="685"/>
      <c r="L58" s="686"/>
      <c r="M58" s="687"/>
      <c r="N58" s="680"/>
      <c r="O58" s="688"/>
      <c r="P58" s="705"/>
      <c r="Q58" s="705"/>
      <c r="R58" s="705"/>
      <c r="S58" s="705"/>
      <c r="T58" s="705"/>
      <c r="U58" s="705"/>
      <c r="V58" s="705"/>
      <c r="W58" s="705"/>
      <c r="X58" s="705"/>
      <c r="Y58" s="705"/>
      <c r="Z58" s="705"/>
      <c r="AA58" s="705"/>
      <c r="AB58" s="705"/>
      <c r="AC58" s="705"/>
      <c r="AD58" s="705"/>
      <c r="AE58" s="705"/>
      <c r="AF58" s="705"/>
      <c r="AG58" s="705"/>
      <c r="AH58" s="705"/>
      <c r="AI58" s="705"/>
      <c r="AJ58" s="705"/>
      <c r="AK58" s="705"/>
      <c r="AL58" s="705"/>
      <c r="AM58" s="705"/>
      <c r="AN58" s="705"/>
      <c r="AO58" s="705"/>
      <c r="AP58" s="741"/>
      <c r="AQ58" s="741"/>
      <c r="AR58" s="741"/>
      <c r="AS58" s="741"/>
      <c r="AT58" s="741"/>
      <c r="AU58" s="741"/>
      <c r="AV58" s="741"/>
      <c r="AW58" s="741"/>
      <c r="AX58" s="741"/>
      <c r="AY58" s="741"/>
      <c r="AZ58" s="741"/>
      <c r="BA58" s="741"/>
      <c r="BB58" s="741"/>
      <c r="BC58" s="741"/>
      <c r="BD58" s="741"/>
      <c r="BE58" s="741"/>
      <c r="BF58" s="741"/>
      <c r="BG58" s="741"/>
      <c r="BH58" s="741"/>
      <c r="BI58" s="741"/>
      <c r="BJ58" s="741"/>
      <c r="BK58" s="741"/>
      <c r="BL58" s="741"/>
      <c r="BM58" s="741"/>
      <c r="BN58" s="741"/>
      <c r="BO58" s="741"/>
      <c r="BP58" s="741"/>
      <c r="BQ58" s="741"/>
      <c r="BR58" s="741"/>
      <c r="BS58" s="741"/>
      <c r="BT58" s="741"/>
      <c r="BU58" s="741"/>
      <c r="BV58" s="741"/>
      <c r="BW58" s="741"/>
      <c r="BX58" s="741"/>
      <c r="BY58" s="741"/>
      <c r="BZ58" s="741"/>
      <c r="CA58" s="741"/>
      <c r="CB58" s="741"/>
      <c r="CC58" s="741"/>
    </row>
    <row r="59" spans="1:81" s="689" customFormat="1">
      <c r="A59" s="678"/>
      <c r="B59" s="679" t="s">
        <v>194</v>
      </c>
      <c r="C59" s="679"/>
      <c r="D59" s="680"/>
      <c r="E59" s="681"/>
      <c r="F59" s="682"/>
      <c r="G59" s="683"/>
      <c r="H59" s="679"/>
      <c r="I59" s="684"/>
      <c r="J59" s="681"/>
      <c r="K59" s="685"/>
      <c r="L59" s="686"/>
      <c r="M59" s="687"/>
      <c r="N59" s="680"/>
      <c r="O59" s="688"/>
      <c r="P59" s="705"/>
      <c r="Q59" s="705"/>
      <c r="R59" s="705"/>
      <c r="S59" s="705"/>
      <c r="T59" s="705"/>
      <c r="U59" s="705"/>
      <c r="V59" s="705"/>
      <c r="W59" s="705"/>
      <c r="X59" s="705"/>
      <c r="Y59" s="705"/>
      <c r="Z59" s="705"/>
      <c r="AA59" s="705"/>
      <c r="AB59" s="705"/>
      <c r="AC59" s="705"/>
      <c r="AD59" s="705"/>
      <c r="AE59" s="705"/>
      <c r="AF59" s="705"/>
      <c r="AG59" s="705"/>
      <c r="AH59" s="705"/>
      <c r="AI59" s="705"/>
      <c r="AJ59" s="705"/>
      <c r="AK59" s="705"/>
      <c r="AL59" s="705"/>
      <c r="AM59" s="705"/>
      <c r="AN59" s="705"/>
      <c r="AO59" s="705"/>
      <c r="AP59" s="741"/>
      <c r="AQ59" s="741"/>
      <c r="AR59" s="741"/>
      <c r="AS59" s="741"/>
      <c r="AT59" s="741"/>
      <c r="AU59" s="741"/>
      <c r="AV59" s="741"/>
      <c r="AW59" s="741"/>
      <c r="AX59" s="741"/>
      <c r="AY59" s="741"/>
      <c r="AZ59" s="741"/>
      <c r="BA59" s="741"/>
      <c r="BB59" s="741"/>
      <c r="BC59" s="741"/>
      <c r="BD59" s="741"/>
      <c r="BE59" s="741"/>
      <c r="BF59" s="741"/>
      <c r="BG59" s="741"/>
      <c r="BH59" s="741"/>
      <c r="BI59" s="741"/>
      <c r="BJ59" s="741"/>
      <c r="BK59" s="741"/>
      <c r="BL59" s="741"/>
      <c r="BM59" s="741"/>
      <c r="BN59" s="741"/>
      <c r="BO59" s="741"/>
      <c r="BP59" s="741"/>
      <c r="BQ59" s="741"/>
      <c r="BR59" s="741"/>
      <c r="BS59" s="741"/>
      <c r="BT59" s="741"/>
      <c r="BU59" s="741"/>
      <c r="BV59" s="741"/>
      <c r="BW59" s="741"/>
      <c r="BX59" s="741"/>
      <c r="BY59" s="741"/>
      <c r="BZ59" s="741"/>
      <c r="CA59" s="741"/>
      <c r="CB59" s="741"/>
      <c r="CC59" s="741"/>
    </row>
    <row r="60" spans="1:81" s="694" customFormat="1">
      <c r="A60" s="690"/>
      <c r="B60" s="691"/>
      <c r="C60" s="691"/>
      <c r="D60" s="691"/>
      <c r="E60" s="693"/>
      <c r="G60" s="695"/>
      <c r="H60" s="691"/>
      <c r="I60" s="696"/>
      <c r="J60" s="693"/>
      <c r="K60" s="697"/>
      <c r="L60" s="698"/>
      <c r="M60" s="699"/>
      <c r="N60" s="692"/>
      <c r="O60" s="691"/>
      <c r="P60" s="705"/>
      <c r="Q60" s="705"/>
      <c r="R60" s="705"/>
      <c r="S60" s="705"/>
      <c r="T60" s="705"/>
      <c r="U60" s="705"/>
      <c r="V60" s="705"/>
      <c r="W60" s="705"/>
      <c r="X60" s="705"/>
      <c r="Y60" s="705"/>
      <c r="Z60" s="705"/>
      <c r="AA60" s="705"/>
      <c r="AB60" s="705"/>
      <c r="AC60" s="705"/>
      <c r="AD60" s="705"/>
      <c r="AE60" s="705"/>
      <c r="AF60" s="705"/>
      <c r="AG60" s="705"/>
      <c r="AH60" s="705"/>
      <c r="AI60" s="705"/>
      <c r="AJ60" s="705"/>
      <c r="AK60" s="705"/>
      <c r="AL60" s="705"/>
      <c r="AM60" s="705"/>
      <c r="AN60" s="705"/>
      <c r="AO60" s="705"/>
      <c r="AP60" s="742"/>
      <c r="AQ60" s="742"/>
      <c r="AR60" s="742"/>
      <c r="AS60" s="742"/>
      <c r="AT60" s="742"/>
      <c r="AU60" s="742"/>
      <c r="AV60" s="742"/>
      <c r="AW60" s="742"/>
      <c r="AX60" s="742"/>
      <c r="AY60" s="742"/>
      <c r="AZ60" s="742"/>
      <c r="BA60" s="742"/>
      <c r="BB60" s="742"/>
      <c r="BC60" s="742"/>
      <c r="BD60" s="742"/>
      <c r="BE60" s="742"/>
      <c r="BF60" s="742"/>
      <c r="BG60" s="742"/>
      <c r="BH60" s="742"/>
      <c r="BI60" s="742"/>
      <c r="BJ60" s="742"/>
      <c r="BK60" s="742"/>
      <c r="BL60" s="742"/>
      <c r="BM60" s="742"/>
      <c r="BN60" s="742"/>
      <c r="BO60" s="742"/>
      <c r="BP60" s="742"/>
      <c r="BQ60" s="742"/>
      <c r="BR60" s="742"/>
      <c r="BS60" s="742"/>
      <c r="BT60" s="742"/>
      <c r="BU60" s="742"/>
      <c r="BV60" s="742"/>
      <c r="BW60" s="742"/>
      <c r="BX60" s="742"/>
      <c r="BY60" s="742"/>
      <c r="BZ60" s="742"/>
      <c r="CA60" s="742"/>
      <c r="CB60" s="742"/>
      <c r="CC60" s="742"/>
    </row>
    <row r="61" spans="1:81" s="689" customFormat="1">
      <c r="A61" s="678"/>
      <c r="B61" s="679"/>
      <c r="C61" s="679"/>
      <c r="D61" s="680"/>
      <c r="E61" s="681"/>
      <c r="F61" s="682"/>
      <c r="G61" s="683"/>
      <c r="H61" s="679"/>
      <c r="I61" s="684"/>
      <c r="J61" s="681"/>
      <c r="K61" s="685"/>
      <c r="L61" s="686"/>
      <c r="M61" s="687"/>
      <c r="N61" s="680"/>
      <c r="O61" s="688"/>
      <c r="P61" s="705"/>
      <c r="Q61" s="705"/>
      <c r="R61" s="705"/>
      <c r="S61" s="705"/>
      <c r="T61" s="705"/>
      <c r="U61" s="705"/>
      <c r="V61" s="705"/>
      <c r="W61" s="705"/>
      <c r="X61" s="705"/>
      <c r="Y61" s="705"/>
      <c r="Z61" s="705"/>
      <c r="AA61" s="705"/>
      <c r="AB61" s="705"/>
      <c r="AC61" s="705"/>
      <c r="AD61" s="705"/>
      <c r="AE61" s="705"/>
      <c r="AF61" s="705"/>
      <c r="AG61" s="705"/>
      <c r="AH61" s="705"/>
      <c r="AI61" s="705"/>
      <c r="AJ61" s="705"/>
      <c r="AK61" s="705"/>
      <c r="AL61" s="705"/>
      <c r="AM61" s="705"/>
      <c r="AN61" s="705"/>
      <c r="AO61" s="705"/>
      <c r="AP61" s="741"/>
      <c r="AQ61" s="741"/>
      <c r="AR61" s="741"/>
      <c r="AS61" s="741"/>
      <c r="AT61" s="741"/>
      <c r="AU61" s="741"/>
      <c r="AV61" s="741"/>
      <c r="AW61" s="741"/>
      <c r="AX61" s="741"/>
      <c r="AY61" s="741"/>
      <c r="AZ61" s="741"/>
      <c r="BA61" s="741"/>
      <c r="BB61" s="741"/>
      <c r="BC61" s="741"/>
      <c r="BD61" s="741"/>
      <c r="BE61" s="741"/>
      <c r="BF61" s="741"/>
      <c r="BG61" s="741"/>
      <c r="BH61" s="741"/>
      <c r="BI61" s="741"/>
      <c r="BJ61" s="741"/>
      <c r="BK61" s="741"/>
      <c r="BL61" s="741"/>
      <c r="BM61" s="741"/>
      <c r="BN61" s="741"/>
      <c r="BO61" s="741"/>
      <c r="BP61" s="741"/>
      <c r="BQ61" s="741"/>
      <c r="BR61" s="741"/>
      <c r="BS61" s="741"/>
      <c r="BT61" s="741"/>
      <c r="BU61" s="741"/>
      <c r="BV61" s="741"/>
      <c r="BW61" s="741"/>
      <c r="BX61" s="741"/>
      <c r="BY61" s="741"/>
      <c r="BZ61" s="741"/>
      <c r="CA61" s="741"/>
      <c r="CB61" s="741"/>
      <c r="CC61" s="741"/>
    </row>
    <row r="62" spans="1:81" s="689" customFormat="1">
      <c r="A62" s="678"/>
      <c r="B62" s="679" t="s">
        <v>194</v>
      </c>
      <c r="C62" s="679"/>
      <c r="D62" s="680"/>
      <c r="E62" s="681"/>
      <c r="F62" s="682"/>
      <c r="G62" s="683"/>
      <c r="H62" s="679"/>
      <c r="I62" s="684"/>
      <c r="J62" s="681"/>
      <c r="K62" s="685"/>
      <c r="L62" s="686"/>
      <c r="M62" s="687"/>
      <c r="N62" s="680"/>
      <c r="O62" s="688"/>
      <c r="P62" s="705"/>
      <c r="Q62" s="705"/>
      <c r="R62" s="705"/>
      <c r="S62" s="705"/>
      <c r="T62" s="705"/>
      <c r="U62" s="705"/>
      <c r="V62" s="705"/>
      <c r="W62" s="705"/>
      <c r="X62" s="705"/>
      <c r="Y62" s="705"/>
      <c r="Z62" s="705"/>
      <c r="AA62" s="705"/>
      <c r="AB62" s="705"/>
      <c r="AC62" s="705"/>
      <c r="AD62" s="705"/>
      <c r="AE62" s="705"/>
      <c r="AF62" s="705"/>
      <c r="AG62" s="705"/>
      <c r="AH62" s="705"/>
      <c r="AI62" s="705"/>
      <c r="AJ62" s="705"/>
      <c r="AK62" s="705"/>
      <c r="AL62" s="705"/>
      <c r="AM62" s="705"/>
      <c r="AN62" s="705"/>
      <c r="AO62" s="705"/>
      <c r="AP62" s="741"/>
      <c r="AQ62" s="741"/>
      <c r="AR62" s="741"/>
      <c r="AS62" s="741"/>
      <c r="AT62" s="741"/>
      <c r="AU62" s="741"/>
      <c r="AV62" s="741"/>
      <c r="AW62" s="741"/>
      <c r="AX62" s="741"/>
      <c r="AY62" s="741"/>
      <c r="AZ62" s="741"/>
      <c r="BA62" s="741"/>
      <c r="BB62" s="741"/>
      <c r="BC62" s="741"/>
      <c r="BD62" s="741"/>
      <c r="BE62" s="741"/>
      <c r="BF62" s="741"/>
      <c r="BG62" s="741"/>
      <c r="BH62" s="741"/>
      <c r="BI62" s="741"/>
      <c r="BJ62" s="741"/>
      <c r="BK62" s="741"/>
      <c r="BL62" s="741"/>
      <c r="BM62" s="741"/>
      <c r="BN62" s="741"/>
      <c r="BO62" s="741"/>
      <c r="BP62" s="741"/>
      <c r="BQ62" s="741"/>
      <c r="BR62" s="741"/>
      <c r="BS62" s="741"/>
      <c r="BT62" s="741"/>
      <c r="BU62" s="741"/>
      <c r="BV62" s="741"/>
      <c r="BW62" s="741"/>
      <c r="BX62" s="741"/>
      <c r="BY62" s="741"/>
      <c r="BZ62" s="741"/>
      <c r="CA62" s="741"/>
      <c r="CB62" s="741"/>
      <c r="CC62" s="741"/>
    </row>
    <row r="63" spans="1:81" s="694" customFormat="1">
      <c r="A63" s="690"/>
      <c r="B63" s="691"/>
      <c r="C63" s="691"/>
      <c r="D63" s="692"/>
      <c r="E63" s="693"/>
      <c r="G63" s="695"/>
      <c r="H63" s="691"/>
      <c r="I63" s="696"/>
      <c r="J63" s="693"/>
      <c r="K63" s="697"/>
      <c r="L63" s="698"/>
      <c r="M63" s="699"/>
      <c r="N63" s="692"/>
      <c r="O63" s="700"/>
      <c r="P63" s="705"/>
      <c r="Q63" s="705"/>
      <c r="R63" s="705"/>
      <c r="S63" s="705"/>
      <c r="T63" s="705"/>
      <c r="U63" s="705"/>
      <c r="V63" s="705"/>
      <c r="W63" s="705"/>
      <c r="X63" s="705"/>
      <c r="Y63" s="705"/>
      <c r="Z63" s="705"/>
      <c r="AA63" s="705"/>
      <c r="AB63" s="705"/>
      <c r="AC63" s="705"/>
      <c r="AD63" s="705"/>
      <c r="AE63" s="705"/>
      <c r="AF63" s="705"/>
      <c r="AG63" s="705"/>
      <c r="AH63" s="705"/>
      <c r="AI63" s="705"/>
      <c r="AJ63" s="705"/>
      <c r="AK63" s="705"/>
      <c r="AL63" s="705"/>
      <c r="AM63" s="705"/>
      <c r="AN63" s="705"/>
      <c r="AO63" s="705"/>
      <c r="AP63" s="742"/>
      <c r="AQ63" s="742"/>
      <c r="AR63" s="742"/>
      <c r="AS63" s="742"/>
      <c r="AT63" s="742"/>
      <c r="AU63" s="742"/>
      <c r="AV63" s="742"/>
      <c r="AW63" s="742"/>
      <c r="AX63" s="742"/>
      <c r="AY63" s="742"/>
      <c r="AZ63" s="742"/>
      <c r="BA63" s="742"/>
      <c r="BB63" s="742"/>
      <c r="BC63" s="742"/>
      <c r="BD63" s="742"/>
      <c r="BE63" s="742"/>
      <c r="BF63" s="742"/>
      <c r="BG63" s="742"/>
      <c r="BH63" s="742"/>
      <c r="BI63" s="742"/>
      <c r="BJ63" s="742"/>
      <c r="BK63" s="742"/>
      <c r="BL63" s="742"/>
      <c r="BM63" s="742"/>
      <c r="BN63" s="742"/>
      <c r="BO63" s="742"/>
      <c r="BP63" s="742"/>
      <c r="BQ63" s="742"/>
      <c r="BR63" s="742"/>
      <c r="BS63" s="742"/>
      <c r="BT63" s="742"/>
      <c r="BU63" s="742"/>
      <c r="BV63" s="742"/>
      <c r="BW63" s="742"/>
      <c r="BX63" s="742"/>
      <c r="BY63" s="742"/>
      <c r="BZ63" s="742"/>
      <c r="CA63" s="742"/>
      <c r="CB63" s="742"/>
      <c r="CC63" s="742"/>
    </row>
    <row r="64" spans="1:81" s="689" customFormat="1">
      <c r="A64" s="678"/>
      <c r="B64" s="679"/>
      <c r="C64" s="679"/>
      <c r="D64" s="680"/>
      <c r="E64" s="681"/>
      <c r="F64" s="682"/>
      <c r="G64" s="683"/>
      <c r="H64" s="679"/>
      <c r="I64" s="684"/>
      <c r="J64" s="681"/>
      <c r="K64" s="685"/>
      <c r="L64" s="686"/>
      <c r="M64" s="687"/>
      <c r="N64" s="680"/>
      <c r="O64" s="688"/>
      <c r="P64" s="705"/>
      <c r="Q64" s="705"/>
      <c r="R64" s="705"/>
      <c r="S64" s="705"/>
      <c r="T64" s="705"/>
      <c r="U64" s="705"/>
      <c r="V64" s="705"/>
      <c r="W64" s="705"/>
      <c r="X64" s="705"/>
      <c r="Y64" s="705"/>
      <c r="Z64" s="705"/>
      <c r="AA64" s="705"/>
      <c r="AB64" s="705"/>
      <c r="AC64" s="705"/>
      <c r="AD64" s="705"/>
      <c r="AE64" s="705"/>
      <c r="AF64" s="705"/>
      <c r="AG64" s="705"/>
      <c r="AH64" s="705"/>
      <c r="AI64" s="705"/>
      <c r="AJ64" s="705"/>
      <c r="AK64" s="705"/>
      <c r="AL64" s="705"/>
      <c r="AM64" s="705"/>
      <c r="AN64" s="705"/>
      <c r="AO64" s="705"/>
      <c r="AP64" s="741"/>
      <c r="AQ64" s="741"/>
      <c r="AR64" s="741"/>
      <c r="AS64" s="741"/>
      <c r="AT64" s="741"/>
      <c r="AU64" s="741"/>
      <c r="AV64" s="741"/>
      <c r="AW64" s="741"/>
      <c r="AX64" s="741"/>
      <c r="AY64" s="741"/>
      <c r="AZ64" s="741"/>
      <c r="BA64" s="741"/>
      <c r="BB64" s="741"/>
      <c r="BC64" s="741"/>
      <c r="BD64" s="741"/>
      <c r="BE64" s="741"/>
      <c r="BF64" s="741"/>
      <c r="BG64" s="741"/>
      <c r="BH64" s="741"/>
      <c r="BI64" s="741"/>
      <c r="BJ64" s="741"/>
      <c r="BK64" s="741"/>
      <c r="BL64" s="741"/>
      <c r="BM64" s="741"/>
      <c r="BN64" s="741"/>
      <c r="BO64" s="741"/>
      <c r="BP64" s="741"/>
      <c r="BQ64" s="741"/>
      <c r="BR64" s="741"/>
      <c r="BS64" s="741"/>
      <c r="BT64" s="741"/>
      <c r="BU64" s="741"/>
      <c r="BV64" s="741"/>
      <c r="BW64" s="741"/>
      <c r="BX64" s="741"/>
      <c r="BY64" s="741"/>
      <c r="BZ64" s="741"/>
      <c r="CA64" s="741"/>
      <c r="CB64" s="741"/>
      <c r="CC64" s="741"/>
    </row>
    <row r="65" spans="1:81" s="689" customFormat="1">
      <c r="A65" s="678"/>
      <c r="B65" s="679" t="s">
        <v>194</v>
      </c>
      <c r="C65" s="679"/>
      <c r="D65" s="680"/>
      <c r="E65" s="681"/>
      <c r="F65" s="682"/>
      <c r="G65" s="683"/>
      <c r="H65" s="679"/>
      <c r="I65" s="684"/>
      <c r="J65" s="681"/>
      <c r="K65" s="685"/>
      <c r="L65" s="686"/>
      <c r="M65" s="687"/>
      <c r="N65" s="680"/>
      <c r="O65" s="688"/>
      <c r="P65" s="705"/>
      <c r="Q65" s="705"/>
      <c r="R65" s="705"/>
      <c r="S65" s="705"/>
      <c r="T65" s="705"/>
      <c r="U65" s="705"/>
      <c r="V65" s="705"/>
      <c r="W65" s="705"/>
      <c r="X65" s="705"/>
      <c r="Y65" s="705"/>
      <c r="Z65" s="705"/>
      <c r="AA65" s="705"/>
      <c r="AB65" s="705"/>
      <c r="AC65" s="705"/>
      <c r="AD65" s="705"/>
      <c r="AE65" s="705"/>
      <c r="AF65" s="705"/>
      <c r="AG65" s="705"/>
      <c r="AH65" s="705"/>
      <c r="AI65" s="705"/>
      <c r="AJ65" s="705"/>
      <c r="AK65" s="705"/>
      <c r="AL65" s="705"/>
      <c r="AM65" s="705"/>
      <c r="AN65" s="705"/>
      <c r="AO65" s="705"/>
      <c r="AP65" s="741"/>
      <c r="AQ65" s="741"/>
      <c r="AR65" s="741"/>
      <c r="AS65" s="741"/>
      <c r="AT65" s="741"/>
      <c r="AU65" s="741"/>
      <c r="AV65" s="741"/>
      <c r="AW65" s="741"/>
      <c r="AX65" s="741"/>
      <c r="AY65" s="741"/>
      <c r="AZ65" s="741"/>
      <c r="BA65" s="741"/>
      <c r="BB65" s="741"/>
      <c r="BC65" s="741"/>
      <c r="BD65" s="741"/>
      <c r="BE65" s="741"/>
      <c r="BF65" s="741"/>
      <c r="BG65" s="741"/>
      <c r="BH65" s="741"/>
      <c r="BI65" s="741"/>
      <c r="BJ65" s="741"/>
      <c r="BK65" s="741"/>
      <c r="BL65" s="741"/>
      <c r="BM65" s="741"/>
      <c r="BN65" s="741"/>
      <c r="BO65" s="741"/>
      <c r="BP65" s="741"/>
      <c r="BQ65" s="741"/>
      <c r="BR65" s="741"/>
      <c r="BS65" s="741"/>
      <c r="BT65" s="741"/>
      <c r="BU65" s="741"/>
      <c r="BV65" s="741"/>
      <c r="BW65" s="741"/>
      <c r="BX65" s="741"/>
      <c r="BY65" s="741"/>
      <c r="BZ65" s="741"/>
      <c r="CA65" s="741"/>
      <c r="CB65" s="741"/>
      <c r="CC65" s="741"/>
    </row>
    <row r="66" spans="1:81" s="694" customFormat="1">
      <c r="A66" s="690"/>
      <c r="B66" s="691"/>
      <c r="C66" s="691"/>
      <c r="D66" s="691"/>
      <c r="E66" s="693"/>
      <c r="G66" s="695"/>
      <c r="H66" s="691"/>
      <c r="I66" s="696"/>
      <c r="J66" s="693"/>
      <c r="K66" s="697"/>
      <c r="L66" s="698"/>
      <c r="M66" s="699"/>
      <c r="N66" s="692"/>
      <c r="O66" s="700"/>
      <c r="P66" s="705"/>
      <c r="Q66" s="705"/>
      <c r="R66" s="705"/>
      <c r="S66" s="705"/>
      <c r="T66" s="705"/>
      <c r="U66" s="705"/>
      <c r="V66" s="705"/>
      <c r="W66" s="705"/>
      <c r="X66" s="705"/>
      <c r="Y66" s="705"/>
      <c r="Z66" s="705"/>
      <c r="AA66" s="705"/>
      <c r="AB66" s="705"/>
      <c r="AC66" s="705"/>
      <c r="AD66" s="705"/>
      <c r="AE66" s="705"/>
      <c r="AF66" s="705"/>
      <c r="AG66" s="705"/>
      <c r="AH66" s="705"/>
      <c r="AI66" s="705"/>
      <c r="AJ66" s="705"/>
      <c r="AK66" s="705"/>
      <c r="AL66" s="705"/>
      <c r="AM66" s="705"/>
      <c r="AN66" s="705"/>
      <c r="AO66" s="705"/>
      <c r="AP66" s="742"/>
      <c r="AQ66" s="742"/>
      <c r="AR66" s="742"/>
      <c r="AS66" s="742"/>
      <c r="AT66" s="742"/>
      <c r="AU66" s="742"/>
      <c r="AV66" s="742"/>
      <c r="AW66" s="742"/>
      <c r="AX66" s="742"/>
      <c r="AY66" s="742"/>
      <c r="AZ66" s="742"/>
      <c r="BA66" s="742"/>
      <c r="BB66" s="742"/>
      <c r="BC66" s="742"/>
      <c r="BD66" s="742"/>
      <c r="BE66" s="742"/>
      <c r="BF66" s="742"/>
      <c r="BG66" s="742"/>
      <c r="BH66" s="742"/>
      <c r="BI66" s="742"/>
      <c r="BJ66" s="742"/>
      <c r="BK66" s="742"/>
      <c r="BL66" s="742"/>
      <c r="BM66" s="742"/>
      <c r="BN66" s="742"/>
      <c r="BO66" s="742"/>
      <c r="BP66" s="742"/>
      <c r="BQ66" s="742"/>
      <c r="BR66" s="742"/>
      <c r="BS66" s="742"/>
      <c r="BT66" s="742"/>
      <c r="BU66" s="742"/>
      <c r="BV66" s="742"/>
      <c r="BW66" s="742"/>
      <c r="BX66" s="742"/>
      <c r="BY66" s="742"/>
      <c r="BZ66" s="742"/>
      <c r="CA66" s="742"/>
      <c r="CB66" s="742"/>
      <c r="CC66" s="742"/>
    </row>
    <row r="67" spans="1:81" s="689" customFormat="1">
      <c r="A67" s="678"/>
      <c r="B67" s="679"/>
      <c r="C67" s="679"/>
      <c r="D67" s="680"/>
      <c r="E67" s="681"/>
      <c r="F67" s="682"/>
      <c r="G67" s="683"/>
      <c r="H67" s="679"/>
      <c r="I67" s="684"/>
      <c r="J67" s="681"/>
      <c r="K67" s="685"/>
      <c r="L67" s="686"/>
      <c r="M67" s="687"/>
      <c r="N67" s="680"/>
      <c r="O67" s="688"/>
      <c r="P67" s="705"/>
      <c r="Q67" s="705"/>
      <c r="R67" s="705"/>
      <c r="S67" s="705"/>
      <c r="T67" s="705"/>
      <c r="U67" s="705"/>
      <c r="V67" s="705"/>
      <c r="W67" s="705"/>
      <c r="X67" s="705"/>
      <c r="Y67" s="705"/>
      <c r="Z67" s="705"/>
      <c r="AA67" s="705"/>
      <c r="AB67" s="705"/>
      <c r="AC67" s="705"/>
      <c r="AD67" s="705"/>
      <c r="AE67" s="705"/>
      <c r="AF67" s="705"/>
      <c r="AG67" s="705"/>
      <c r="AH67" s="705"/>
      <c r="AI67" s="705"/>
      <c r="AJ67" s="705"/>
      <c r="AK67" s="705"/>
      <c r="AL67" s="705"/>
      <c r="AM67" s="705"/>
      <c r="AN67" s="705"/>
      <c r="AO67" s="705"/>
      <c r="AP67" s="741"/>
      <c r="AQ67" s="741"/>
      <c r="AR67" s="741"/>
      <c r="AS67" s="741"/>
      <c r="AT67" s="741"/>
      <c r="AU67" s="741"/>
      <c r="AV67" s="741"/>
      <c r="AW67" s="741"/>
      <c r="AX67" s="741"/>
      <c r="AY67" s="741"/>
      <c r="AZ67" s="741"/>
      <c r="BA67" s="741"/>
      <c r="BB67" s="741"/>
      <c r="BC67" s="741"/>
      <c r="BD67" s="741"/>
      <c r="BE67" s="741"/>
      <c r="BF67" s="741"/>
      <c r="BG67" s="741"/>
      <c r="BH67" s="741"/>
      <c r="BI67" s="741"/>
      <c r="BJ67" s="741"/>
      <c r="BK67" s="741"/>
      <c r="BL67" s="741"/>
      <c r="BM67" s="741"/>
      <c r="BN67" s="741"/>
      <c r="BO67" s="741"/>
      <c r="BP67" s="741"/>
      <c r="BQ67" s="741"/>
      <c r="BR67" s="741"/>
      <c r="BS67" s="741"/>
      <c r="BT67" s="741"/>
      <c r="BU67" s="741"/>
      <c r="BV67" s="741"/>
      <c r="BW67" s="741"/>
      <c r="BX67" s="741"/>
      <c r="BY67" s="741"/>
      <c r="BZ67" s="741"/>
      <c r="CA67" s="741"/>
      <c r="CB67" s="741"/>
      <c r="CC67" s="741"/>
    </row>
    <row r="68" spans="1:81" s="689" customFormat="1">
      <c r="A68" s="678"/>
      <c r="B68" s="679" t="s">
        <v>194</v>
      </c>
      <c r="C68" s="679"/>
      <c r="D68" s="680"/>
      <c r="E68" s="681"/>
      <c r="F68" s="682"/>
      <c r="G68" s="683"/>
      <c r="H68" s="679"/>
      <c r="I68" s="684"/>
      <c r="J68" s="681"/>
      <c r="K68" s="685"/>
      <c r="L68" s="686"/>
      <c r="M68" s="687"/>
      <c r="N68" s="680"/>
      <c r="O68" s="688"/>
      <c r="P68" s="705"/>
      <c r="Q68" s="705"/>
      <c r="R68" s="705"/>
      <c r="S68" s="705"/>
      <c r="T68" s="705"/>
      <c r="U68" s="705"/>
      <c r="V68" s="705"/>
      <c r="W68" s="705"/>
      <c r="X68" s="705"/>
      <c r="Y68" s="705"/>
      <c r="Z68" s="705"/>
      <c r="AA68" s="705"/>
      <c r="AB68" s="705"/>
      <c r="AC68" s="705"/>
      <c r="AD68" s="705"/>
      <c r="AE68" s="705"/>
      <c r="AF68" s="705"/>
      <c r="AG68" s="705"/>
      <c r="AH68" s="705"/>
      <c r="AI68" s="705"/>
      <c r="AJ68" s="705"/>
      <c r="AK68" s="705"/>
      <c r="AL68" s="705"/>
      <c r="AM68" s="705"/>
      <c r="AN68" s="705"/>
      <c r="AO68" s="705"/>
      <c r="AP68" s="741"/>
      <c r="AQ68" s="741"/>
      <c r="AR68" s="741"/>
      <c r="AS68" s="741"/>
      <c r="AT68" s="741"/>
      <c r="AU68" s="741"/>
      <c r="AV68" s="741"/>
      <c r="AW68" s="741"/>
      <c r="AX68" s="741"/>
      <c r="AY68" s="741"/>
      <c r="AZ68" s="741"/>
      <c r="BA68" s="741"/>
      <c r="BB68" s="741"/>
      <c r="BC68" s="741"/>
      <c r="BD68" s="741"/>
      <c r="BE68" s="741"/>
      <c r="BF68" s="741"/>
      <c r="BG68" s="741"/>
      <c r="BH68" s="741"/>
      <c r="BI68" s="741"/>
      <c r="BJ68" s="741"/>
      <c r="BK68" s="741"/>
      <c r="BL68" s="741"/>
      <c r="BM68" s="741"/>
      <c r="BN68" s="741"/>
      <c r="BO68" s="741"/>
      <c r="BP68" s="741"/>
      <c r="BQ68" s="741"/>
      <c r="BR68" s="741"/>
      <c r="BS68" s="741"/>
      <c r="BT68" s="741"/>
      <c r="BU68" s="741"/>
      <c r="BV68" s="741"/>
      <c r="BW68" s="741"/>
      <c r="BX68" s="741"/>
      <c r="BY68" s="741"/>
      <c r="BZ68" s="741"/>
      <c r="CA68" s="741"/>
      <c r="CB68" s="741"/>
      <c r="CC68" s="741"/>
    </row>
    <row r="69" spans="1:81" s="694" customFormat="1">
      <c r="A69" s="690"/>
      <c r="B69" s="691"/>
      <c r="C69" s="691"/>
      <c r="D69" s="691"/>
      <c r="E69" s="693"/>
      <c r="G69" s="695"/>
      <c r="H69" s="691"/>
      <c r="I69" s="696"/>
      <c r="J69" s="693"/>
      <c r="K69" s="697"/>
      <c r="L69" s="698"/>
      <c r="M69" s="699"/>
      <c r="N69" s="692"/>
      <c r="O69" s="691"/>
      <c r="P69" s="705"/>
      <c r="Q69" s="705"/>
      <c r="R69" s="705"/>
      <c r="S69" s="705"/>
      <c r="T69" s="705"/>
      <c r="U69" s="705"/>
      <c r="V69" s="705"/>
      <c r="W69" s="705"/>
      <c r="X69" s="705"/>
      <c r="Y69" s="705"/>
      <c r="Z69" s="705"/>
      <c r="AA69" s="705"/>
      <c r="AB69" s="705"/>
      <c r="AC69" s="705"/>
      <c r="AD69" s="705"/>
      <c r="AE69" s="705"/>
      <c r="AF69" s="705"/>
      <c r="AG69" s="705"/>
      <c r="AH69" s="705"/>
      <c r="AI69" s="705"/>
      <c r="AJ69" s="705"/>
      <c r="AK69" s="705"/>
      <c r="AL69" s="705"/>
      <c r="AM69" s="705"/>
      <c r="AN69" s="705"/>
      <c r="AO69" s="705"/>
      <c r="AP69" s="742"/>
      <c r="AQ69" s="742"/>
      <c r="AR69" s="742"/>
      <c r="AS69" s="742"/>
      <c r="AT69" s="742"/>
      <c r="AU69" s="742"/>
      <c r="AV69" s="742"/>
      <c r="AW69" s="742"/>
      <c r="AX69" s="742"/>
      <c r="AY69" s="742"/>
      <c r="AZ69" s="742"/>
      <c r="BA69" s="742"/>
      <c r="BB69" s="742"/>
      <c r="BC69" s="742"/>
      <c r="BD69" s="742"/>
      <c r="BE69" s="742"/>
      <c r="BF69" s="742"/>
      <c r="BG69" s="742"/>
      <c r="BH69" s="742"/>
      <c r="BI69" s="742"/>
      <c r="BJ69" s="742"/>
      <c r="BK69" s="742"/>
      <c r="BL69" s="742"/>
      <c r="BM69" s="742"/>
      <c r="BN69" s="742"/>
      <c r="BO69" s="742"/>
      <c r="BP69" s="742"/>
      <c r="BQ69" s="742"/>
      <c r="BR69" s="742"/>
      <c r="BS69" s="742"/>
      <c r="BT69" s="742"/>
      <c r="BU69" s="742"/>
      <c r="BV69" s="742"/>
      <c r="BW69" s="742"/>
      <c r="BX69" s="742"/>
      <c r="BY69" s="742"/>
      <c r="BZ69" s="742"/>
      <c r="CA69" s="742"/>
      <c r="CB69" s="742"/>
      <c r="CC69" s="742"/>
    </row>
    <row r="70" spans="1:81" s="689" customFormat="1">
      <c r="A70" s="678"/>
      <c r="B70" s="679"/>
      <c r="C70" s="679"/>
      <c r="D70" s="680"/>
      <c r="E70" s="681"/>
      <c r="F70" s="682"/>
      <c r="G70" s="683"/>
      <c r="H70" s="679"/>
      <c r="I70" s="684"/>
      <c r="J70" s="681"/>
      <c r="K70" s="685"/>
      <c r="L70" s="686"/>
      <c r="M70" s="687"/>
      <c r="N70" s="680"/>
      <c r="O70" s="688"/>
      <c r="P70" s="705"/>
      <c r="Q70" s="705"/>
      <c r="R70" s="705"/>
      <c r="S70" s="705"/>
      <c r="T70" s="705"/>
      <c r="U70" s="705"/>
      <c r="V70" s="705"/>
      <c r="W70" s="705"/>
      <c r="X70" s="705"/>
      <c r="Y70" s="705"/>
      <c r="Z70" s="705"/>
      <c r="AA70" s="705"/>
      <c r="AB70" s="705"/>
      <c r="AC70" s="705"/>
      <c r="AD70" s="705"/>
      <c r="AE70" s="705"/>
      <c r="AF70" s="705"/>
      <c r="AG70" s="705"/>
      <c r="AH70" s="705"/>
      <c r="AI70" s="705"/>
      <c r="AJ70" s="705"/>
      <c r="AK70" s="705"/>
      <c r="AL70" s="705"/>
      <c r="AM70" s="705"/>
      <c r="AN70" s="705"/>
      <c r="AO70" s="705"/>
      <c r="AP70" s="741"/>
      <c r="AQ70" s="741"/>
      <c r="AR70" s="741"/>
      <c r="AS70" s="741"/>
      <c r="AT70" s="741"/>
      <c r="AU70" s="741"/>
      <c r="AV70" s="741"/>
      <c r="AW70" s="741"/>
      <c r="AX70" s="741"/>
      <c r="AY70" s="741"/>
      <c r="AZ70" s="741"/>
      <c r="BA70" s="741"/>
      <c r="BB70" s="741"/>
      <c r="BC70" s="741"/>
      <c r="BD70" s="741"/>
      <c r="BE70" s="741"/>
      <c r="BF70" s="741"/>
      <c r="BG70" s="741"/>
      <c r="BH70" s="741"/>
      <c r="BI70" s="741"/>
      <c r="BJ70" s="741"/>
      <c r="BK70" s="741"/>
      <c r="BL70" s="741"/>
      <c r="BM70" s="741"/>
      <c r="BN70" s="741"/>
      <c r="BO70" s="741"/>
      <c r="BP70" s="741"/>
      <c r="BQ70" s="741"/>
      <c r="BR70" s="741"/>
      <c r="BS70" s="741"/>
      <c r="BT70" s="741"/>
      <c r="BU70" s="741"/>
      <c r="BV70" s="741"/>
      <c r="BW70" s="741"/>
      <c r="BX70" s="741"/>
      <c r="BY70" s="741"/>
      <c r="BZ70" s="741"/>
      <c r="CA70" s="741"/>
      <c r="CB70" s="741"/>
      <c r="CC70" s="741"/>
    </row>
    <row r="71" spans="1:81" s="689" customFormat="1">
      <c r="A71" s="678"/>
      <c r="B71" s="679" t="s">
        <v>194</v>
      </c>
      <c r="C71" s="679"/>
      <c r="D71" s="680"/>
      <c r="E71" s="681"/>
      <c r="F71" s="682"/>
      <c r="G71" s="683"/>
      <c r="H71" s="679"/>
      <c r="I71" s="684"/>
      <c r="J71" s="681"/>
      <c r="K71" s="685"/>
      <c r="L71" s="686"/>
      <c r="M71" s="687"/>
      <c r="N71" s="680"/>
      <c r="O71" s="688"/>
      <c r="P71" s="705"/>
      <c r="Q71" s="705"/>
      <c r="R71" s="705"/>
      <c r="S71" s="705"/>
      <c r="T71" s="705"/>
      <c r="U71" s="705"/>
      <c r="V71" s="705"/>
      <c r="W71" s="705"/>
      <c r="X71" s="705"/>
      <c r="Y71" s="705"/>
      <c r="Z71" s="705"/>
      <c r="AA71" s="705"/>
      <c r="AB71" s="705"/>
      <c r="AC71" s="705"/>
      <c r="AD71" s="705"/>
      <c r="AE71" s="705"/>
      <c r="AF71" s="705"/>
      <c r="AG71" s="705"/>
      <c r="AH71" s="705"/>
      <c r="AI71" s="705"/>
      <c r="AJ71" s="705"/>
      <c r="AK71" s="705"/>
      <c r="AL71" s="705"/>
      <c r="AM71" s="705"/>
      <c r="AN71" s="705"/>
      <c r="AO71" s="705"/>
      <c r="AP71" s="741"/>
      <c r="AQ71" s="741"/>
      <c r="AR71" s="741"/>
      <c r="AS71" s="741"/>
      <c r="AT71" s="741"/>
      <c r="AU71" s="741"/>
      <c r="AV71" s="741"/>
      <c r="AW71" s="741"/>
      <c r="AX71" s="741"/>
      <c r="AY71" s="741"/>
      <c r="AZ71" s="741"/>
      <c r="BA71" s="741"/>
      <c r="BB71" s="741"/>
      <c r="BC71" s="741"/>
      <c r="BD71" s="741"/>
      <c r="BE71" s="741"/>
      <c r="BF71" s="741"/>
      <c r="BG71" s="741"/>
      <c r="BH71" s="741"/>
      <c r="BI71" s="741"/>
      <c r="BJ71" s="741"/>
      <c r="BK71" s="741"/>
      <c r="BL71" s="741"/>
      <c r="BM71" s="741"/>
      <c r="BN71" s="741"/>
      <c r="BO71" s="741"/>
      <c r="BP71" s="741"/>
      <c r="BQ71" s="741"/>
      <c r="BR71" s="741"/>
      <c r="BS71" s="741"/>
      <c r="BT71" s="741"/>
      <c r="BU71" s="741"/>
      <c r="BV71" s="741"/>
      <c r="BW71" s="741"/>
      <c r="BX71" s="741"/>
      <c r="BY71" s="741"/>
      <c r="BZ71" s="741"/>
      <c r="CA71" s="741"/>
      <c r="CB71" s="741"/>
      <c r="CC71" s="741"/>
    </row>
    <row r="72" spans="1:81" s="694" customFormat="1">
      <c r="A72" s="690"/>
      <c r="B72" s="691"/>
      <c r="C72" s="691"/>
      <c r="D72" s="692"/>
      <c r="E72" s="693"/>
      <c r="G72" s="695"/>
      <c r="H72" s="691"/>
      <c r="I72" s="696"/>
      <c r="J72" s="693"/>
      <c r="K72" s="697"/>
      <c r="L72" s="698"/>
      <c r="M72" s="699"/>
      <c r="N72" s="692"/>
      <c r="O72" s="700"/>
      <c r="P72" s="705"/>
      <c r="Q72" s="705"/>
      <c r="R72" s="705"/>
      <c r="S72" s="705"/>
      <c r="T72" s="705"/>
      <c r="U72" s="705"/>
      <c r="V72" s="705"/>
      <c r="W72" s="705"/>
      <c r="X72" s="705"/>
      <c r="Y72" s="705"/>
      <c r="Z72" s="705"/>
      <c r="AA72" s="705"/>
      <c r="AB72" s="705"/>
      <c r="AC72" s="705"/>
      <c r="AD72" s="705"/>
      <c r="AE72" s="705"/>
      <c r="AF72" s="705"/>
      <c r="AG72" s="705"/>
      <c r="AH72" s="705"/>
      <c r="AI72" s="705"/>
      <c r="AJ72" s="705"/>
      <c r="AK72" s="705"/>
      <c r="AL72" s="705"/>
      <c r="AM72" s="705"/>
      <c r="AN72" s="705"/>
      <c r="AO72" s="705"/>
      <c r="AP72" s="742"/>
      <c r="AQ72" s="742"/>
      <c r="AR72" s="742"/>
      <c r="AS72" s="742"/>
      <c r="AT72" s="742"/>
      <c r="AU72" s="742"/>
      <c r="AV72" s="742"/>
      <c r="AW72" s="742"/>
      <c r="AX72" s="742"/>
      <c r="AY72" s="742"/>
      <c r="AZ72" s="742"/>
      <c r="BA72" s="742"/>
      <c r="BB72" s="742"/>
      <c r="BC72" s="742"/>
      <c r="BD72" s="742"/>
      <c r="BE72" s="742"/>
      <c r="BF72" s="742"/>
      <c r="BG72" s="742"/>
      <c r="BH72" s="742"/>
      <c r="BI72" s="742"/>
      <c r="BJ72" s="742"/>
      <c r="BK72" s="742"/>
      <c r="BL72" s="742"/>
      <c r="BM72" s="742"/>
      <c r="BN72" s="742"/>
      <c r="BO72" s="742"/>
      <c r="BP72" s="742"/>
      <c r="BQ72" s="742"/>
      <c r="BR72" s="742"/>
      <c r="BS72" s="742"/>
      <c r="BT72" s="742"/>
      <c r="BU72" s="742"/>
      <c r="BV72" s="742"/>
      <c r="BW72" s="742"/>
      <c r="BX72" s="742"/>
      <c r="BY72" s="742"/>
      <c r="BZ72" s="742"/>
      <c r="CA72" s="742"/>
      <c r="CB72" s="742"/>
      <c r="CC72" s="742"/>
    </row>
    <row r="73" spans="1:81" s="689" customFormat="1">
      <c r="A73" s="678"/>
      <c r="B73" s="679"/>
      <c r="C73" s="679"/>
      <c r="D73" s="680"/>
      <c r="E73" s="681"/>
      <c r="F73" s="682"/>
      <c r="G73" s="683"/>
      <c r="H73" s="679"/>
      <c r="I73" s="684"/>
      <c r="J73" s="681"/>
      <c r="K73" s="685"/>
      <c r="L73" s="686"/>
      <c r="M73" s="687"/>
      <c r="N73" s="680"/>
      <c r="O73" s="688"/>
      <c r="P73" s="705"/>
      <c r="Q73" s="705"/>
      <c r="R73" s="705"/>
      <c r="S73" s="705"/>
      <c r="T73" s="705"/>
      <c r="U73" s="705"/>
      <c r="V73" s="705"/>
      <c r="W73" s="705"/>
      <c r="X73" s="705"/>
      <c r="Y73" s="705"/>
      <c r="Z73" s="705"/>
      <c r="AA73" s="705"/>
      <c r="AB73" s="705"/>
      <c r="AC73" s="705"/>
      <c r="AD73" s="705"/>
      <c r="AE73" s="705"/>
      <c r="AF73" s="705"/>
      <c r="AG73" s="705"/>
      <c r="AH73" s="705"/>
      <c r="AI73" s="705"/>
      <c r="AJ73" s="705"/>
      <c r="AK73" s="705"/>
      <c r="AL73" s="705"/>
      <c r="AM73" s="705"/>
      <c r="AN73" s="705"/>
      <c r="AO73" s="705"/>
      <c r="AP73" s="741"/>
      <c r="AQ73" s="741"/>
      <c r="AR73" s="741"/>
      <c r="AS73" s="741"/>
      <c r="AT73" s="741"/>
      <c r="AU73" s="741"/>
      <c r="AV73" s="741"/>
      <c r="AW73" s="741"/>
      <c r="AX73" s="741"/>
      <c r="AY73" s="741"/>
      <c r="AZ73" s="741"/>
      <c r="BA73" s="741"/>
      <c r="BB73" s="741"/>
      <c r="BC73" s="741"/>
      <c r="BD73" s="741"/>
      <c r="BE73" s="741"/>
      <c r="BF73" s="741"/>
      <c r="BG73" s="741"/>
      <c r="BH73" s="741"/>
      <c r="BI73" s="741"/>
      <c r="BJ73" s="741"/>
      <c r="BK73" s="741"/>
      <c r="BL73" s="741"/>
      <c r="BM73" s="741"/>
      <c r="BN73" s="741"/>
      <c r="BO73" s="741"/>
      <c r="BP73" s="741"/>
      <c r="BQ73" s="741"/>
      <c r="BR73" s="741"/>
      <c r="BS73" s="741"/>
      <c r="BT73" s="741"/>
      <c r="BU73" s="741"/>
      <c r="BV73" s="741"/>
      <c r="BW73" s="741"/>
      <c r="BX73" s="741"/>
      <c r="BY73" s="741"/>
      <c r="BZ73" s="741"/>
      <c r="CA73" s="741"/>
      <c r="CB73" s="741"/>
      <c r="CC73" s="741"/>
    </row>
    <row r="74" spans="1:81" s="689" customFormat="1">
      <c r="A74" s="678"/>
      <c r="B74" s="679" t="s">
        <v>194</v>
      </c>
      <c r="C74" s="679"/>
      <c r="D74" s="680"/>
      <c r="E74" s="681"/>
      <c r="F74" s="682"/>
      <c r="G74" s="683"/>
      <c r="H74" s="679"/>
      <c r="I74" s="684"/>
      <c r="J74" s="681"/>
      <c r="K74" s="685"/>
      <c r="L74" s="686"/>
      <c r="M74" s="687"/>
      <c r="N74" s="680"/>
      <c r="O74" s="688"/>
      <c r="P74" s="705"/>
      <c r="Q74" s="705"/>
      <c r="R74" s="705"/>
      <c r="S74" s="705"/>
      <c r="T74" s="705"/>
      <c r="U74" s="705"/>
      <c r="V74" s="705"/>
      <c r="W74" s="705"/>
      <c r="X74" s="705"/>
      <c r="Y74" s="705"/>
      <c r="Z74" s="705"/>
      <c r="AA74" s="705"/>
      <c r="AB74" s="705"/>
      <c r="AC74" s="705"/>
      <c r="AD74" s="705"/>
      <c r="AE74" s="705"/>
      <c r="AF74" s="705"/>
      <c r="AG74" s="705"/>
      <c r="AH74" s="705"/>
      <c r="AI74" s="705"/>
      <c r="AJ74" s="705"/>
      <c r="AK74" s="705"/>
      <c r="AL74" s="705"/>
      <c r="AM74" s="705"/>
      <c r="AN74" s="705"/>
      <c r="AO74" s="705"/>
      <c r="AP74" s="741"/>
      <c r="AQ74" s="741"/>
      <c r="AR74" s="741"/>
      <c r="AS74" s="741"/>
      <c r="AT74" s="741"/>
      <c r="AU74" s="741"/>
      <c r="AV74" s="741"/>
      <c r="AW74" s="741"/>
      <c r="AX74" s="741"/>
      <c r="AY74" s="741"/>
      <c r="AZ74" s="741"/>
      <c r="BA74" s="741"/>
      <c r="BB74" s="741"/>
      <c r="BC74" s="741"/>
      <c r="BD74" s="741"/>
      <c r="BE74" s="741"/>
      <c r="BF74" s="741"/>
      <c r="BG74" s="741"/>
      <c r="BH74" s="741"/>
      <c r="BI74" s="741"/>
      <c r="BJ74" s="741"/>
      <c r="BK74" s="741"/>
      <c r="BL74" s="741"/>
      <c r="BM74" s="741"/>
      <c r="BN74" s="741"/>
      <c r="BO74" s="741"/>
      <c r="BP74" s="741"/>
      <c r="BQ74" s="741"/>
      <c r="BR74" s="741"/>
      <c r="BS74" s="741"/>
      <c r="BT74" s="741"/>
      <c r="BU74" s="741"/>
      <c r="BV74" s="741"/>
      <c r="BW74" s="741"/>
      <c r="BX74" s="741"/>
      <c r="BY74" s="741"/>
      <c r="BZ74" s="741"/>
      <c r="CA74" s="741"/>
      <c r="CB74" s="741"/>
      <c r="CC74" s="741"/>
    </row>
    <row r="75" spans="1:81" s="694" customFormat="1">
      <c r="A75" s="690"/>
      <c r="B75" s="691"/>
      <c r="C75" s="691"/>
      <c r="D75" s="691"/>
      <c r="E75" s="693"/>
      <c r="G75" s="695"/>
      <c r="H75" s="691"/>
      <c r="I75" s="696"/>
      <c r="J75" s="693"/>
      <c r="K75" s="697"/>
      <c r="L75" s="698"/>
      <c r="M75" s="699"/>
      <c r="N75" s="692"/>
      <c r="O75" s="700"/>
      <c r="P75" s="705"/>
      <c r="Q75" s="705"/>
      <c r="R75" s="705"/>
      <c r="S75" s="705"/>
      <c r="T75" s="705"/>
      <c r="U75" s="705"/>
      <c r="V75" s="705"/>
      <c r="W75" s="705"/>
      <c r="X75" s="705"/>
      <c r="Y75" s="705"/>
      <c r="Z75" s="705"/>
      <c r="AA75" s="705"/>
      <c r="AB75" s="705"/>
      <c r="AC75" s="705"/>
      <c r="AD75" s="705"/>
      <c r="AE75" s="705"/>
      <c r="AF75" s="705"/>
      <c r="AG75" s="705"/>
      <c r="AH75" s="705"/>
      <c r="AI75" s="705"/>
      <c r="AJ75" s="705"/>
      <c r="AK75" s="705"/>
      <c r="AL75" s="705"/>
      <c r="AM75" s="705"/>
      <c r="AN75" s="705"/>
      <c r="AO75" s="705"/>
      <c r="AP75" s="742"/>
      <c r="AQ75" s="742"/>
      <c r="AR75" s="742"/>
      <c r="AS75" s="742"/>
      <c r="AT75" s="742"/>
      <c r="AU75" s="742"/>
      <c r="AV75" s="742"/>
      <c r="AW75" s="742"/>
      <c r="AX75" s="742"/>
      <c r="AY75" s="742"/>
      <c r="AZ75" s="742"/>
      <c r="BA75" s="742"/>
      <c r="BB75" s="742"/>
      <c r="BC75" s="742"/>
      <c r="BD75" s="742"/>
      <c r="BE75" s="742"/>
      <c r="BF75" s="742"/>
      <c r="BG75" s="742"/>
      <c r="BH75" s="742"/>
      <c r="BI75" s="742"/>
      <c r="BJ75" s="742"/>
      <c r="BK75" s="742"/>
      <c r="BL75" s="742"/>
      <c r="BM75" s="742"/>
      <c r="BN75" s="742"/>
      <c r="BO75" s="742"/>
      <c r="BP75" s="742"/>
      <c r="BQ75" s="742"/>
      <c r="BR75" s="742"/>
      <c r="BS75" s="742"/>
      <c r="BT75" s="742"/>
      <c r="BU75" s="742"/>
      <c r="BV75" s="742"/>
      <c r="BW75" s="742"/>
      <c r="BX75" s="742"/>
      <c r="BY75" s="742"/>
      <c r="BZ75" s="742"/>
      <c r="CA75" s="742"/>
      <c r="CB75" s="742"/>
      <c r="CC75" s="742"/>
    </row>
    <row r="76" spans="1:81" s="689" customFormat="1">
      <c r="A76" s="678"/>
      <c r="B76" s="679"/>
      <c r="C76" s="679"/>
      <c r="D76" s="680"/>
      <c r="E76" s="681"/>
      <c r="F76" s="682"/>
      <c r="G76" s="683"/>
      <c r="H76" s="679"/>
      <c r="I76" s="684"/>
      <c r="J76" s="681"/>
      <c r="K76" s="685"/>
      <c r="L76" s="686"/>
      <c r="M76" s="687"/>
      <c r="N76" s="680"/>
      <c r="O76" s="688"/>
      <c r="P76" s="705"/>
      <c r="Q76" s="705"/>
      <c r="R76" s="705"/>
      <c r="S76" s="705"/>
      <c r="T76" s="705"/>
      <c r="U76" s="705"/>
      <c r="V76" s="705"/>
      <c r="W76" s="705"/>
      <c r="X76" s="705"/>
      <c r="Y76" s="705"/>
      <c r="Z76" s="705"/>
      <c r="AA76" s="705"/>
      <c r="AB76" s="705"/>
      <c r="AC76" s="705"/>
      <c r="AD76" s="705"/>
      <c r="AE76" s="705"/>
      <c r="AF76" s="705"/>
      <c r="AG76" s="705"/>
      <c r="AH76" s="705"/>
      <c r="AI76" s="705"/>
      <c r="AJ76" s="705"/>
      <c r="AK76" s="705"/>
      <c r="AL76" s="705"/>
      <c r="AM76" s="705"/>
      <c r="AN76" s="705"/>
      <c r="AO76" s="705"/>
      <c r="AP76" s="741"/>
      <c r="AQ76" s="741"/>
      <c r="AR76" s="741"/>
      <c r="AS76" s="741"/>
      <c r="AT76" s="741"/>
      <c r="AU76" s="741"/>
      <c r="AV76" s="741"/>
      <c r="AW76" s="741"/>
      <c r="AX76" s="741"/>
      <c r="AY76" s="741"/>
      <c r="AZ76" s="741"/>
      <c r="BA76" s="741"/>
      <c r="BB76" s="741"/>
      <c r="BC76" s="741"/>
      <c r="BD76" s="741"/>
      <c r="BE76" s="741"/>
      <c r="BF76" s="741"/>
      <c r="BG76" s="741"/>
      <c r="BH76" s="741"/>
      <c r="BI76" s="741"/>
      <c r="BJ76" s="741"/>
      <c r="BK76" s="741"/>
      <c r="BL76" s="741"/>
      <c r="BM76" s="741"/>
      <c r="BN76" s="741"/>
      <c r="BO76" s="741"/>
      <c r="BP76" s="741"/>
      <c r="BQ76" s="741"/>
      <c r="BR76" s="741"/>
      <c r="BS76" s="741"/>
      <c r="BT76" s="741"/>
      <c r="BU76" s="741"/>
      <c r="BV76" s="741"/>
      <c r="BW76" s="741"/>
      <c r="BX76" s="741"/>
      <c r="BY76" s="741"/>
      <c r="BZ76" s="741"/>
      <c r="CA76" s="741"/>
      <c r="CB76" s="741"/>
      <c r="CC76" s="741"/>
    </row>
    <row r="77" spans="1:81" s="689" customFormat="1">
      <c r="A77" s="678"/>
      <c r="B77" s="679" t="s">
        <v>194</v>
      </c>
      <c r="C77" s="679"/>
      <c r="D77" s="680"/>
      <c r="E77" s="681"/>
      <c r="F77" s="682"/>
      <c r="G77" s="683"/>
      <c r="H77" s="679"/>
      <c r="I77" s="684"/>
      <c r="J77" s="681"/>
      <c r="K77" s="685"/>
      <c r="L77" s="686"/>
      <c r="M77" s="687"/>
      <c r="N77" s="680"/>
      <c r="O77" s="688"/>
      <c r="P77" s="705"/>
      <c r="Q77" s="705"/>
      <c r="R77" s="705"/>
      <c r="S77" s="705"/>
      <c r="T77" s="705"/>
      <c r="U77" s="705"/>
      <c r="V77" s="705"/>
      <c r="W77" s="705"/>
      <c r="X77" s="705"/>
      <c r="Y77" s="705"/>
      <c r="Z77" s="705"/>
      <c r="AA77" s="705"/>
      <c r="AB77" s="705"/>
      <c r="AC77" s="705"/>
      <c r="AD77" s="705"/>
      <c r="AE77" s="705"/>
      <c r="AF77" s="705"/>
      <c r="AG77" s="705"/>
      <c r="AH77" s="705"/>
      <c r="AI77" s="705"/>
      <c r="AJ77" s="705"/>
      <c r="AK77" s="705"/>
      <c r="AL77" s="705"/>
      <c r="AM77" s="705"/>
      <c r="AN77" s="705"/>
      <c r="AO77" s="705"/>
      <c r="AP77" s="741"/>
      <c r="AQ77" s="741"/>
      <c r="AR77" s="741"/>
      <c r="AS77" s="741"/>
      <c r="AT77" s="741"/>
      <c r="AU77" s="741"/>
      <c r="AV77" s="741"/>
      <c r="AW77" s="741"/>
      <c r="AX77" s="741"/>
      <c r="AY77" s="741"/>
      <c r="AZ77" s="741"/>
      <c r="BA77" s="741"/>
      <c r="BB77" s="741"/>
      <c r="BC77" s="741"/>
      <c r="BD77" s="741"/>
      <c r="BE77" s="741"/>
      <c r="BF77" s="741"/>
      <c r="BG77" s="741"/>
      <c r="BH77" s="741"/>
      <c r="BI77" s="741"/>
      <c r="BJ77" s="741"/>
      <c r="BK77" s="741"/>
      <c r="BL77" s="741"/>
      <c r="BM77" s="741"/>
      <c r="BN77" s="741"/>
      <c r="BO77" s="741"/>
      <c r="BP77" s="741"/>
      <c r="BQ77" s="741"/>
      <c r="BR77" s="741"/>
      <c r="BS77" s="741"/>
      <c r="BT77" s="741"/>
      <c r="BU77" s="741"/>
      <c r="BV77" s="741"/>
      <c r="BW77" s="741"/>
      <c r="BX77" s="741"/>
      <c r="BY77" s="741"/>
      <c r="BZ77" s="741"/>
      <c r="CA77" s="741"/>
      <c r="CB77" s="741"/>
      <c r="CC77" s="741"/>
    </row>
    <row r="78" spans="1:81" s="694" customFormat="1">
      <c r="A78" s="690"/>
      <c r="B78" s="691"/>
      <c r="C78" s="691"/>
      <c r="D78" s="691"/>
      <c r="E78" s="693"/>
      <c r="G78" s="695"/>
      <c r="H78" s="691"/>
      <c r="I78" s="696"/>
      <c r="J78" s="693"/>
      <c r="K78" s="697"/>
      <c r="L78" s="698"/>
      <c r="M78" s="699"/>
      <c r="N78" s="692"/>
      <c r="O78" s="691"/>
      <c r="P78" s="705"/>
      <c r="Q78" s="705"/>
      <c r="R78" s="705"/>
      <c r="S78" s="705"/>
      <c r="T78" s="705"/>
      <c r="U78" s="705"/>
      <c r="V78" s="705"/>
      <c r="W78" s="705"/>
      <c r="X78" s="705"/>
      <c r="Y78" s="705"/>
      <c r="Z78" s="705"/>
      <c r="AA78" s="705"/>
      <c r="AB78" s="705"/>
      <c r="AC78" s="705"/>
      <c r="AD78" s="705"/>
      <c r="AE78" s="705"/>
      <c r="AF78" s="705"/>
      <c r="AG78" s="705"/>
      <c r="AH78" s="705"/>
      <c r="AI78" s="705"/>
      <c r="AJ78" s="705"/>
      <c r="AK78" s="705"/>
      <c r="AL78" s="705"/>
      <c r="AM78" s="705"/>
      <c r="AN78" s="705"/>
      <c r="AO78" s="705"/>
      <c r="AP78" s="742"/>
      <c r="AQ78" s="742"/>
      <c r="AR78" s="742"/>
      <c r="AS78" s="742"/>
      <c r="AT78" s="742"/>
      <c r="AU78" s="742"/>
      <c r="AV78" s="742"/>
      <c r="AW78" s="742"/>
      <c r="AX78" s="742"/>
      <c r="AY78" s="742"/>
      <c r="AZ78" s="742"/>
      <c r="BA78" s="742"/>
      <c r="BB78" s="742"/>
      <c r="BC78" s="742"/>
      <c r="BD78" s="742"/>
      <c r="BE78" s="742"/>
      <c r="BF78" s="742"/>
      <c r="BG78" s="742"/>
      <c r="BH78" s="742"/>
      <c r="BI78" s="742"/>
      <c r="BJ78" s="742"/>
      <c r="BK78" s="742"/>
      <c r="BL78" s="742"/>
      <c r="BM78" s="742"/>
      <c r="BN78" s="742"/>
      <c r="BO78" s="742"/>
      <c r="BP78" s="742"/>
      <c r="BQ78" s="742"/>
      <c r="BR78" s="742"/>
      <c r="BS78" s="742"/>
      <c r="BT78" s="742"/>
      <c r="BU78" s="742"/>
      <c r="BV78" s="742"/>
      <c r="BW78" s="742"/>
      <c r="BX78" s="742"/>
      <c r="BY78" s="742"/>
      <c r="BZ78" s="742"/>
      <c r="CA78" s="742"/>
      <c r="CB78" s="742"/>
      <c r="CC78" s="742"/>
    </row>
    <row r="79" spans="1:81" s="689" customFormat="1">
      <c r="A79" s="678"/>
      <c r="B79" s="679"/>
      <c r="C79" s="679"/>
      <c r="D79" s="680"/>
      <c r="E79" s="681"/>
      <c r="F79" s="682"/>
      <c r="G79" s="683"/>
      <c r="H79" s="679"/>
      <c r="I79" s="684"/>
      <c r="J79" s="681"/>
      <c r="K79" s="685"/>
      <c r="L79" s="686"/>
      <c r="M79" s="687"/>
      <c r="N79" s="680"/>
      <c r="O79" s="688"/>
      <c r="P79" s="705"/>
      <c r="Q79" s="705"/>
      <c r="R79" s="705"/>
      <c r="S79" s="705"/>
      <c r="T79" s="705"/>
      <c r="U79" s="705"/>
      <c r="V79" s="705"/>
      <c r="W79" s="705"/>
      <c r="X79" s="705"/>
      <c r="Y79" s="705"/>
      <c r="Z79" s="705"/>
      <c r="AA79" s="705"/>
      <c r="AB79" s="705"/>
      <c r="AC79" s="705"/>
      <c r="AD79" s="705"/>
      <c r="AE79" s="705"/>
      <c r="AF79" s="705"/>
      <c r="AG79" s="705"/>
      <c r="AH79" s="705"/>
      <c r="AI79" s="705"/>
      <c r="AJ79" s="705"/>
      <c r="AK79" s="705"/>
      <c r="AL79" s="705"/>
      <c r="AM79" s="705"/>
      <c r="AN79" s="705"/>
      <c r="AO79" s="705"/>
      <c r="AP79" s="741"/>
      <c r="AQ79" s="741"/>
      <c r="AR79" s="741"/>
      <c r="AS79" s="741"/>
      <c r="AT79" s="741"/>
      <c r="AU79" s="741"/>
      <c r="AV79" s="741"/>
      <c r="AW79" s="741"/>
      <c r="AX79" s="741"/>
      <c r="AY79" s="741"/>
      <c r="AZ79" s="741"/>
      <c r="BA79" s="741"/>
      <c r="BB79" s="741"/>
      <c r="BC79" s="741"/>
      <c r="BD79" s="741"/>
      <c r="BE79" s="741"/>
      <c r="BF79" s="741"/>
      <c r="BG79" s="741"/>
      <c r="BH79" s="741"/>
      <c r="BI79" s="741"/>
      <c r="BJ79" s="741"/>
      <c r="BK79" s="741"/>
      <c r="BL79" s="741"/>
      <c r="BM79" s="741"/>
      <c r="BN79" s="741"/>
      <c r="BO79" s="741"/>
      <c r="BP79" s="741"/>
      <c r="BQ79" s="741"/>
      <c r="BR79" s="741"/>
      <c r="BS79" s="741"/>
      <c r="BT79" s="741"/>
      <c r="BU79" s="741"/>
      <c r="BV79" s="741"/>
      <c r="BW79" s="741"/>
      <c r="BX79" s="741"/>
      <c r="BY79" s="741"/>
      <c r="BZ79" s="741"/>
      <c r="CA79" s="741"/>
      <c r="CB79" s="741"/>
      <c r="CC79" s="741"/>
    </row>
    <row r="80" spans="1:81" s="689" customFormat="1">
      <c r="A80" s="678"/>
      <c r="B80" s="679"/>
      <c r="C80" s="679"/>
      <c r="D80" s="680"/>
      <c r="E80" s="681"/>
      <c r="F80" s="682"/>
      <c r="G80" s="683"/>
      <c r="H80" s="679"/>
      <c r="I80" s="684"/>
      <c r="J80" s="681"/>
      <c r="K80" s="685"/>
      <c r="L80" s="686"/>
      <c r="M80" s="687"/>
      <c r="N80" s="680"/>
      <c r="O80" s="688"/>
      <c r="P80" s="705"/>
      <c r="Q80" s="705"/>
      <c r="R80" s="705"/>
      <c r="S80" s="705"/>
      <c r="T80" s="705"/>
      <c r="U80" s="705"/>
      <c r="V80" s="705"/>
      <c r="W80" s="705"/>
      <c r="X80" s="705"/>
      <c r="Y80" s="705"/>
      <c r="Z80" s="705"/>
      <c r="AA80" s="705"/>
      <c r="AB80" s="705"/>
      <c r="AC80" s="705"/>
      <c r="AD80" s="705"/>
      <c r="AE80" s="705"/>
      <c r="AF80" s="705"/>
      <c r="AG80" s="705"/>
      <c r="AH80" s="705"/>
      <c r="AI80" s="705"/>
      <c r="AJ80" s="705"/>
      <c r="AK80" s="705"/>
      <c r="AL80" s="705"/>
      <c r="AM80" s="705"/>
      <c r="AN80" s="705"/>
      <c r="AO80" s="705"/>
      <c r="AP80" s="741"/>
      <c r="AQ80" s="741"/>
      <c r="AR80" s="741"/>
      <c r="AS80" s="741"/>
      <c r="AT80" s="741"/>
      <c r="AU80" s="741"/>
      <c r="AV80" s="741"/>
      <c r="AW80" s="741"/>
      <c r="AX80" s="741"/>
      <c r="AY80" s="741"/>
      <c r="AZ80" s="741"/>
      <c r="BA80" s="741"/>
      <c r="BB80" s="741"/>
      <c r="BC80" s="741"/>
      <c r="BD80" s="741"/>
      <c r="BE80" s="741"/>
      <c r="BF80" s="741"/>
      <c r="BG80" s="741"/>
      <c r="BH80" s="741"/>
      <c r="BI80" s="741"/>
      <c r="BJ80" s="741"/>
      <c r="BK80" s="741"/>
      <c r="BL80" s="741"/>
      <c r="BM80" s="741"/>
      <c r="BN80" s="741"/>
      <c r="BO80" s="741"/>
      <c r="BP80" s="741"/>
      <c r="BQ80" s="741"/>
      <c r="BR80" s="741"/>
      <c r="BS80" s="741"/>
      <c r="BT80" s="741"/>
      <c r="BU80" s="741"/>
      <c r="BV80" s="741"/>
      <c r="BW80" s="741"/>
      <c r="BX80" s="741"/>
      <c r="BY80" s="741"/>
      <c r="BZ80" s="741"/>
      <c r="CA80" s="741"/>
      <c r="CB80" s="741"/>
      <c r="CC80" s="741"/>
    </row>
    <row r="81" spans="1:81" s="694" customFormat="1">
      <c r="A81" s="690"/>
      <c r="B81" s="691"/>
      <c r="C81" s="691"/>
      <c r="D81" s="691"/>
      <c r="E81" s="693"/>
      <c r="G81" s="695"/>
      <c r="H81" s="691"/>
      <c r="I81" s="696"/>
      <c r="J81" s="693"/>
      <c r="K81" s="697"/>
      <c r="L81" s="698"/>
      <c r="M81" s="699"/>
      <c r="N81" s="692"/>
      <c r="O81" s="691"/>
      <c r="P81" s="705"/>
      <c r="Q81" s="705"/>
      <c r="R81" s="705"/>
      <c r="S81" s="705"/>
      <c r="T81" s="705"/>
      <c r="U81" s="705"/>
      <c r="V81" s="705"/>
      <c r="W81" s="705"/>
      <c r="X81" s="705"/>
      <c r="Y81" s="705"/>
      <c r="Z81" s="705"/>
      <c r="AA81" s="705"/>
      <c r="AB81" s="705"/>
      <c r="AC81" s="705"/>
      <c r="AD81" s="705"/>
      <c r="AE81" s="705"/>
      <c r="AF81" s="705"/>
      <c r="AG81" s="705"/>
      <c r="AH81" s="705"/>
      <c r="AI81" s="705"/>
      <c r="AJ81" s="705"/>
      <c r="AK81" s="705"/>
      <c r="AL81" s="705"/>
      <c r="AM81" s="705"/>
      <c r="AN81" s="705"/>
      <c r="AO81" s="705"/>
      <c r="AP81" s="742"/>
      <c r="AQ81" s="742"/>
      <c r="AR81" s="742"/>
      <c r="AS81" s="742"/>
      <c r="AT81" s="742"/>
      <c r="AU81" s="742"/>
      <c r="AV81" s="742"/>
      <c r="AW81" s="742"/>
      <c r="AX81" s="742"/>
      <c r="AY81" s="742"/>
      <c r="AZ81" s="742"/>
      <c r="BA81" s="742"/>
      <c r="BB81" s="742"/>
      <c r="BC81" s="742"/>
      <c r="BD81" s="742"/>
      <c r="BE81" s="742"/>
      <c r="BF81" s="742"/>
      <c r="BG81" s="742"/>
      <c r="BH81" s="742"/>
      <c r="BI81" s="742"/>
      <c r="BJ81" s="742"/>
      <c r="BK81" s="742"/>
      <c r="BL81" s="742"/>
      <c r="BM81" s="742"/>
      <c r="BN81" s="742"/>
      <c r="BO81" s="742"/>
      <c r="BP81" s="742"/>
      <c r="BQ81" s="742"/>
      <c r="BR81" s="742"/>
      <c r="BS81" s="742"/>
      <c r="BT81" s="742"/>
      <c r="BU81" s="742"/>
      <c r="BV81" s="742"/>
      <c r="BW81" s="742"/>
      <c r="BX81" s="742"/>
      <c r="BY81" s="742"/>
      <c r="BZ81" s="742"/>
      <c r="CA81" s="742"/>
      <c r="CB81" s="742"/>
      <c r="CC81" s="742"/>
    </row>
    <row r="82" spans="1:81" s="682" customFormat="1">
      <c r="A82" s="678"/>
      <c r="B82" s="679"/>
      <c r="C82" s="679"/>
      <c r="D82" s="680"/>
      <c r="E82" s="681"/>
      <c r="G82" s="701"/>
      <c r="H82" s="702"/>
      <c r="I82" s="703"/>
      <c r="J82" s="704"/>
      <c r="K82" s="685"/>
      <c r="L82" s="686"/>
      <c r="M82" s="687"/>
      <c r="N82" s="680"/>
      <c r="O82" s="688"/>
      <c r="P82" s="705"/>
      <c r="Q82" s="705"/>
      <c r="R82" s="705"/>
      <c r="S82" s="705"/>
      <c r="T82" s="705"/>
      <c r="U82" s="705"/>
      <c r="V82" s="705"/>
      <c r="W82" s="705"/>
      <c r="X82" s="705"/>
      <c r="Y82" s="705"/>
      <c r="Z82" s="705"/>
      <c r="AA82" s="705"/>
      <c r="AB82" s="705"/>
      <c r="AC82" s="705"/>
      <c r="AD82" s="705"/>
      <c r="AE82" s="705"/>
      <c r="AF82" s="705"/>
      <c r="AG82" s="705"/>
      <c r="AH82" s="705"/>
      <c r="AI82" s="705"/>
      <c r="AJ82" s="705"/>
      <c r="AK82" s="705"/>
      <c r="AL82" s="705"/>
      <c r="AM82" s="705"/>
      <c r="AN82" s="705"/>
      <c r="AO82" s="705"/>
      <c r="AP82" s="705"/>
      <c r="AQ82" s="705"/>
      <c r="AR82" s="705"/>
      <c r="AS82" s="705"/>
      <c r="AT82" s="705"/>
      <c r="AU82" s="705"/>
      <c r="AV82" s="705"/>
      <c r="AW82" s="705"/>
      <c r="AX82" s="705"/>
      <c r="AY82" s="705"/>
      <c r="AZ82" s="705"/>
      <c r="BA82" s="705"/>
      <c r="BB82" s="705"/>
      <c r="BC82" s="705"/>
      <c r="BD82" s="705"/>
      <c r="BE82" s="705"/>
      <c r="BF82" s="705"/>
      <c r="BG82" s="705"/>
      <c r="BH82" s="705"/>
      <c r="BI82" s="705"/>
      <c r="BJ82" s="705"/>
      <c r="BK82" s="705"/>
      <c r="BL82" s="705"/>
      <c r="BM82" s="705"/>
      <c r="BN82" s="705"/>
      <c r="BO82" s="705"/>
      <c r="BP82" s="705"/>
      <c r="BQ82" s="705"/>
      <c r="BR82" s="705"/>
      <c r="BS82" s="705"/>
      <c r="BT82" s="705"/>
      <c r="BU82" s="705"/>
      <c r="BV82" s="705"/>
      <c r="BW82" s="705"/>
      <c r="BX82" s="705"/>
      <c r="BY82" s="705"/>
      <c r="BZ82" s="705"/>
      <c r="CA82" s="705"/>
      <c r="CB82" s="705"/>
      <c r="CC82" s="705"/>
    </row>
    <row r="83" spans="1:81" s="682" customFormat="1">
      <c r="A83" s="678"/>
      <c r="B83" s="679" t="s">
        <v>194</v>
      </c>
      <c r="C83" s="679"/>
      <c r="D83" s="679"/>
      <c r="E83" s="704"/>
      <c r="F83" s="705"/>
      <c r="G83" s="701"/>
      <c r="H83" s="679"/>
      <c r="I83" s="684"/>
      <c r="J83" s="681"/>
      <c r="K83" s="685"/>
      <c r="L83" s="686"/>
      <c r="M83" s="687"/>
      <c r="N83" s="680"/>
      <c r="O83" s="688"/>
      <c r="P83" s="705"/>
      <c r="Q83" s="705"/>
      <c r="R83" s="705"/>
      <c r="S83" s="705"/>
      <c r="T83" s="705"/>
      <c r="U83" s="705"/>
      <c r="V83" s="705"/>
      <c r="W83" s="705"/>
      <c r="X83" s="705"/>
      <c r="Y83" s="705"/>
      <c r="Z83" s="705"/>
      <c r="AA83" s="705"/>
      <c r="AB83" s="705"/>
      <c r="AC83" s="705"/>
      <c r="AD83" s="705"/>
      <c r="AE83" s="705"/>
      <c r="AF83" s="705"/>
      <c r="AG83" s="705"/>
      <c r="AH83" s="705"/>
      <c r="AI83" s="705"/>
      <c r="AJ83" s="705"/>
      <c r="AK83" s="705"/>
      <c r="AL83" s="705"/>
      <c r="AM83" s="705"/>
      <c r="AN83" s="705"/>
      <c r="AO83" s="705"/>
      <c r="AP83" s="705"/>
      <c r="AQ83" s="705"/>
      <c r="AR83" s="705"/>
      <c r="AS83" s="705"/>
      <c r="AT83" s="705"/>
      <c r="AU83" s="705"/>
      <c r="AV83" s="705"/>
      <c r="AW83" s="705"/>
      <c r="AX83" s="705"/>
      <c r="AY83" s="705"/>
      <c r="AZ83" s="705"/>
      <c r="BA83" s="705"/>
      <c r="BB83" s="705"/>
      <c r="BC83" s="705"/>
      <c r="BD83" s="705"/>
      <c r="BE83" s="705"/>
      <c r="BF83" s="705"/>
      <c r="BG83" s="705"/>
      <c r="BH83" s="705"/>
      <c r="BI83" s="705"/>
      <c r="BJ83" s="705"/>
      <c r="BK83" s="705"/>
      <c r="BL83" s="705"/>
      <c r="BM83" s="705"/>
      <c r="BN83" s="705"/>
      <c r="BO83" s="705"/>
      <c r="BP83" s="705"/>
      <c r="BQ83" s="705"/>
      <c r="BR83" s="705"/>
      <c r="BS83" s="705"/>
      <c r="BT83" s="705"/>
      <c r="BU83" s="705"/>
      <c r="BV83" s="705"/>
      <c r="BW83" s="705"/>
      <c r="BX83" s="705"/>
      <c r="BY83" s="705"/>
      <c r="BZ83" s="705"/>
      <c r="CA83" s="705"/>
      <c r="CB83" s="705"/>
      <c r="CC83" s="705"/>
    </row>
    <row r="84" spans="1:81" s="682" customFormat="1" ht="13.5" thickBot="1">
      <c r="A84" s="706"/>
      <c r="B84" s="707"/>
      <c r="C84" s="707"/>
      <c r="D84" s="707"/>
      <c r="E84" s="708"/>
      <c r="F84" s="709"/>
      <c r="G84" s="710"/>
      <c r="H84" s="707"/>
      <c r="I84" s="708"/>
      <c r="J84" s="708"/>
      <c r="K84" s="711"/>
      <c r="L84" s="712"/>
      <c r="M84" s="713"/>
      <c r="N84" s="714"/>
      <c r="O84" s="707"/>
      <c r="P84" s="705"/>
      <c r="Q84" s="705"/>
      <c r="R84" s="705"/>
      <c r="S84" s="705"/>
      <c r="T84" s="705"/>
      <c r="U84" s="705"/>
      <c r="V84" s="705"/>
      <c r="W84" s="705"/>
      <c r="X84" s="705"/>
      <c r="Y84" s="705"/>
      <c r="Z84" s="705"/>
      <c r="AA84" s="705"/>
      <c r="AB84" s="705"/>
      <c r="AC84" s="705"/>
      <c r="AD84" s="705"/>
      <c r="AE84" s="705"/>
      <c r="AF84" s="705"/>
      <c r="AG84" s="705"/>
      <c r="AH84" s="705"/>
      <c r="AI84" s="705"/>
      <c r="AJ84" s="705"/>
      <c r="AK84" s="705"/>
      <c r="AL84" s="705"/>
      <c r="AM84" s="705"/>
      <c r="AN84" s="705"/>
      <c r="AO84" s="705"/>
      <c r="AP84" s="705"/>
      <c r="AQ84" s="705"/>
      <c r="AR84" s="705"/>
      <c r="AS84" s="705"/>
      <c r="AT84" s="705"/>
      <c r="AU84" s="705"/>
      <c r="AV84" s="705"/>
      <c r="AW84" s="705"/>
      <c r="AX84" s="705"/>
      <c r="AY84" s="705"/>
      <c r="AZ84" s="705"/>
      <c r="BA84" s="705"/>
      <c r="BB84" s="705"/>
      <c r="BC84" s="705"/>
      <c r="BD84" s="705"/>
      <c r="BE84" s="705"/>
      <c r="BF84" s="705"/>
      <c r="BG84" s="705"/>
      <c r="BH84" s="705"/>
      <c r="BI84" s="705"/>
      <c r="BJ84" s="705"/>
      <c r="BK84" s="705"/>
      <c r="BL84" s="705"/>
      <c r="BM84" s="705"/>
      <c r="BN84" s="705"/>
      <c r="BO84" s="705"/>
      <c r="BP84" s="705"/>
      <c r="BQ84" s="705"/>
      <c r="BR84" s="705"/>
      <c r="BS84" s="705"/>
      <c r="BT84" s="705"/>
      <c r="BU84" s="705"/>
      <c r="BV84" s="705"/>
      <c r="BW84" s="705"/>
      <c r="BX84" s="705"/>
      <c r="BY84" s="705"/>
      <c r="BZ84" s="705"/>
      <c r="CA84" s="705"/>
      <c r="CB84" s="705"/>
      <c r="CC84" s="705"/>
    </row>
    <row r="85" spans="1:81" s="682" customFormat="1" ht="13.5" thickBot="1">
      <c r="G85" s="682" t="s">
        <v>194</v>
      </c>
      <c r="H85" s="715" t="s">
        <v>213</v>
      </c>
      <c r="I85" s="715"/>
      <c r="J85" s="715"/>
      <c r="K85" s="716">
        <f>SUM(K49:K83)</f>
        <v>0</v>
      </c>
      <c r="L85" s="717">
        <f>SUM(L49:L83)</f>
        <v>0</v>
      </c>
      <c r="M85" s="718">
        <f>SUM(M49:M83)</f>
        <v>0</v>
      </c>
      <c r="N85" s="719"/>
      <c r="P85" s="705"/>
      <c r="Q85" s="705"/>
      <c r="R85" s="705"/>
      <c r="S85" s="705"/>
      <c r="T85" s="705"/>
      <c r="U85" s="705"/>
      <c r="V85" s="705"/>
      <c r="W85" s="705"/>
      <c r="X85" s="705"/>
      <c r="Y85" s="705"/>
      <c r="Z85" s="705"/>
      <c r="AA85" s="705"/>
      <c r="AB85" s="705"/>
      <c r="AC85" s="705"/>
      <c r="AD85" s="705"/>
      <c r="AE85" s="705"/>
      <c r="AF85" s="705"/>
      <c r="AG85" s="705"/>
      <c r="AH85" s="705"/>
      <c r="AI85" s="705"/>
      <c r="AJ85" s="705"/>
      <c r="AK85" s="705"/>
      <c r="AL85" s="705"/>
      <c r="AM85" s="705"/>
      <c r="AN85" s="705"/>
      <c r="AO85" s="705"/>
      <c r="AP85" s="705"/>
      <c r="AQ85" s="705"/>
      <c r="AR85" s="705"/>
      <c r="AS85" s="705"/>
      <c r="AT85" s="705"/>
      <c r="AU85" s="705"/>
      <c r="AV85" s="705"/>
      <c r="AW85" s="705"/>
      <c r="AX85" s="705"/>
      <c r="AY85" s="705"/>
      <c r="AZ85" s="705"/>
      <c r="BA85" s="705"/>
      <c r="BB85" s="705"/>
      <c r="BC85" s="705"/>
      <c r="BD85" s="705"/>
      <c r="BE85" s="705"/>
      <c r="BF85" s="705"/>
      <c r="BG85" s="705"/>
      <c r="BH85" s="705"/>
      <c r="BI85" s="705"/>
      <c r="BJ85" s="705"/>
      <c r="BK85" s="705"/>
      <c r="BL85" s="705"/>
      <c r="BM85" s="705"/>
      <c r="BN85" s="705"/>
      <c r="BO85" s="705"/>
      <c r="BP85" s="705"/>
      <c r="BQ85" s="705"/>
      <c r="BR85" s="705"/>
      <c r="BS85" s="705"/>
      <c r="BT85" s="705"/>
      <c r="BU85" s="705"/>
      <c r="BV85" s="705"/>
      <c r="BW85" s="705"/>
      <c r="BX85" s="705"/>
      <c r="BY85" s="705"/>
      <c r="BZ85" s="705"/>
      <c r="CA85" s="705"/>
      <c r="CB85" s="705"/>
      <c r="CC85" s="705"/>
    </row>
    <row r="86" spans="1:81" s="682" customFormat="1">
      <c r="A86" s="720"/>
      <c r="K86" s="721"/>
      <c r="L86" s="722" t="s">
        <v>36</v>
      </c>
      <c r="M86" s="722" t="s">
        <v>267</v>
      </c>
      <c r="P86" s="705"/>
      <c r="Q86" s="705"/>
      <c r="R86" s="705"/>
      <c r="S86" s="705"/>
      <c r="T86" s="705"/>
      <c r="U86" s="705"/>
      <c r="V86" s="705"/>
      <c r="W86" s="705"/>
      <c r="X86" s="705"/>
      <c r="Y86" s="705"/>
      <c r="Z86" s="705"/>
      <c r="AA86" s="705"/>
      <c r="AB86" s="705"/>
      <c r="AC86" s="705"/>
      <c r="AD86" s="705"/>
      <c r="AE86" s="705"/>
      <c r="AF86" s="705"/>
      <c r="AG86" s="705"/>
      <c r="AH86" s="705"/>
      <c r="AI86" s="705"/>
      <c r="AJ86" s="705"/>
      <c r="AK86" s="705"/>
      <c r="AL86" s="705"/>
      <c r="AM86" s="705"/>
      <c r="AN86" s="705"/>
      <c r="AO86" s="705"/>
      <c r="AP86" s="705"/>
      <c r="AQ86" s="705"/>
      <c r="AR86" s="705"/>
      <c r="AS86" s="705"/>
      <c r="AT86" s="705"/>
      <c r="AU86" s="705"/>
      <c r="AV86" s="705"/>
      <c r="AW86" s="705"/>
      <c r="AX86" s="705"/>
      <c r="AY86" s="705"/>
      <c r="AZ86" s="705"/>
      <c r="BA86" s="705"/>
      <c r="BB86" s="705"/>
      <c r="BC86" s="705"/>
      <c r="BD86" s="705"/>
      <c r="BE86" s="705"/>
      <c r="BF86" s="705"/>
      <c r="BG86" s="705"/>
      <c r="BH86" s="705"/>
      <c r="BI86" s="705"/>
      <c r="BJ86" s="705"/>
      <c r="BK86" s="705"/>
      <c r="BL86" s="705"/>
      <c r="BM86" s="705"/>
      <c r="BN86" s="705"/>
      <c r="BO86" s="705"/>
      <c r="BP86" s="705"/>
      <c r="BQ86" s="705"/>
      <c r="BR86" s="705"/>
      <c r="BS86" s="705"/>
      <c r="BT86" s="705"/>
      <c r="BU86" s="705"/>
      <c r="BV86" s="705"/>
      <c r="BW86" s="705"/>
      <c r="BX86" s="705"/>
      <c r="BY86" s="705"/>
      <c r="BZ86" s="705"/>
      <c r="CA86" s="705"/>
      <c r="CB86" s="705"/>
      <c r="CC86" s="705"/>
    </row>
    <row r="87" spans="1:81" s="682" customFormat="1">
      <c r="A87" s="720"/>
      <c r="K87" s="721"/>
      <c r="L87" s="721"/>
      <c r="M87" s="722" t="s">
        <v>36</v>
      </c>
      <c r="P87" s="705"/>
      <c r="Q87" s="705"/>
      <c r="R87" s="705"/>
      <c r="S87" s="705"/>
      <c r="T87" s="705"/>
      <c r="U87" s="705"/>
      <c r="V87" s="705"/>
      <c r="W87" s="705"/>
      <c r="X87" s="705"/>
      <c r="Y87" s="705"/>
      <c r="Z87" s="705"/>
      <c r="AA87" s="705"/>
      <c r="AB87" s="705"/>
      <c r="AC87" s="705"/>
      <c r="AD87" s="705"/>
      <c r="AE87" s="705"/>
      <c r="AF87" s="705"/>
      <c r="AG87" s="705"/>
      <c r="AH87" s="705"/>
      <c r="AI87" s="705"/>
      <c r="AJ87" s="705"/>
      <c r="AK87" s="705"/>
      <c r="AL87" s="705"/>
      <c r="AM87" s="705"/>
      <c r="AN87" s="705"/>
      <c r="AO87" s="705"/>
      <c r="AP87" s="705"/>
      <c r="AQ87" s="705"/>
      <c r="AR87" s="705"/>
      <c r="AS87" s="705"/>
      <c r="AT87" s="705"/>
      <c r="AU87" s="705"/>
      <c r="AV87" s="705"/>
      <c r="AW87" s="705"/>
      <c r="AX87" s="705"/>
      <c r="AY87" s="705"/>
      <c r="AZ87" s="705"/>
      <c r="BA87" s="705"/>
      <c r="BB87" s="705"/>
      <c r="BC87" s="705"/>
      <c r="BD87" s="705"/>
      <c r="BE87" s="705"/>
      <c r="BF87" s="705"/>
      <c r="BG87" s="705"/>
      <c r="BH87" s="705"/>
      <c r="BI87" s="705"/>
      <c r="BJ87" s="705"/>
      <c r="BK87" s="705"/>
      <c r="BL87" s="705"/>
      <c r="BM87" s="705"/>
      <c r="BN87" s="705"/>
      <c r="BO87" s="705"/>
      <c r="BP87" s="705"/>
      <c r="BQ87" s="705"/>
      <c r="BR87" s="705"/>
      <c r="BS87" s="705"/>
      <c r="BT87" s="705"/>
      <c r="BU87" s="705"/>
      <c r="BV87" s="705"/>
      <c r="BW87" s="705"/>
      <c r="BX87" s="705"/>
      <c r="BY87" s="705"/>
      <c r="BZ87" s="705"/>
      <c r="CA87" s="705"/>
      <c r="CB87" s="705"/>
      <c r="CC87" s="705"/>
    </row>
  </sheetData>
  <sheetProtection password="CF2B" sheet="1"/>
  <mergeCells count="2">
    <mergeCell ref="O14:O15"/>
    <mergeCell ref="O47:O48"/>
  </mergeCells>
  <phoneticPr fontId="40" type="noConversion"/>
  <conditionalFormatting sqref="C43">
    <cfRule type="cellIs" dxfId="0" priority="1" stopIfTrue="1" operator="equal">
      <formula>0</formula>
    </cfRule>
  </conditionalFormatting>
  <pageMargins left="0.39370078740157483" right="0.19685039370078741" top="0.43307086614173229" bottom="0.23622047244094491" header="0.15748031496062992" footer="0.35433070866141736"/>
  <pageSetup paperSize="9" scale="83" orientation="landscape" r:id="rId1"/>
  <headerFooter scaleWithDoc="0"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V51"/>
  <sheetViews>
    <sheetView showZeros="0" topLeftCell="A25" zoomScaleNormal="100" zoomScalePageLayoutView="73" workbookViewId="0">
      <selection activeCell="S38" sqref="S38"/>
    </sheetView>
  </sheetViews>
  <sheetFormatPr defaultColWidth="8.85546875" defaultRowHeight="12.75"/>
  <cols>
    <col min="1" max="1" width="12.140625" style="91" customWidth="1"/>
    <col min="2" max="2" width="11.42578125" style="80" customWidth="1"/>
    <col min="3" max="3" width="9.42578125" style="80" customWidth="1"/>
    <col min="4" max="4" width="20.42578125" style="80" customWidth="1"/>
    <col min="5" max="5" width="10.140625" style="80" customWidth="1"/>
    <col min="6" max="6" width="11.42578125" style="80" customWidth="1"/>
    <col min="7" max="7" width="12.42578125" style="80" customWidth="1"/>
    <col min="8" max="8" width="11.42578125" style="86" customWidth="1"/>
    <col min="9" max="9" width="8.85546875" style="85" customWidth="1"/>
    <col min="10" max="10" width="3.140625" style="85" customWidth="1"/>
    <col min="11" max="11" width="4.5703125" style="85" hidden="1" customWidth="1"/>
    <col min="12" max="12" width="3.28515625" style="85" hidden="1" customWidth="1"/>
    <col min="13" max="13" width="8.85546875" style="85" hidden="1" customWidth="1"/>
    <col min="14" max="14" width="1.28515625" style="85" customWidth="1"/>
    <col min="15" max="22" width="8.85546875" style="85" customWidth="1"/>
    <col min="23" max="16384" width="8.85546875" style="80"/>
  </cols>
  <sheetData>
    <row r="1" spans="1:22">
      <c r="A1" s="793"/>
      <c r="B1" s="794"/>
      <c r="C1" s="794"/>
      <c r="D1" s="794"/>
      <c r="E1" s="794"/>
      <c r="F1" s="794"/>
      <c r="G1" s="795"/>
      <c r="H1" s="796"/>
    </row>
    <row r="2" spans="1:22" ht="15.75">
      <c r="A2" s="797" t="s">
        <v>392</v>
      </c>
      <c r="B2" s="798"/>
      <c r="C2" s="798"/>
      <c r="D2" s="798"/>
      <c r="E2" s="798"/>
      <c r="F2" s="798"/>
      <c r="G2" s="799"/>
      <c r="H2" s="800"/>
    </row>
    <row r="3" spans="1:22">
      <c r="A3" s="801"/>
      <c r="B3" s="802"/>
      <c r="C3" s="802"/>
      <c r="D3" s="802"/>
      <c r="E3" s="802"/>
      <c r="F3" s="802"/>
      <c r="G3" s="803"/>
      <c r="H3" s="804"/>
    </row>
    <row r="5" spans="1:22">
      <c r="A5" s="179" t="s">
        <v>214</v>
      </c>
      <c r="B5" s="180"/>
      <c r="C5" s="180"/>
      <c r="D5" s="180"/>
      <c r="E5" s="180"/>
      <c r="F5" s="180"/>
      <c r="G5" s="180"/>
      <c r="H5" s="181"/>
    </row>
    <row r="6" spans="1:22">
      <c r="A6" s="182" t="s">
        <v>255</v>
      </c>
      <c r="B6" s="183"/>
      <c r="C6" s="183"/>
      <c r="D6" s="183"/>
      <c r="E6" s="183"/>
      <c r="F6" s="183"/>
      <c r="G6" s="183"/>
      <c r="H6" s="184"/>
    </row>
    <row r="7" spans="1:22">
      <c r="A7" s="182"/>
      <c r="B7" s="183"/>
      <c r="C7" s="183"/>
      <c r="D7" s="183"/>
      <c r="E7" s="183"/>
      <c r="F7" s="183"/>
      <c r="G7" s="183"/>
      <c r="H7" s="184"/>
    </row>
    <row r="8" spans="1:22" s="85" customFormat="1">
      <c r="A8" s="1537" t="s">
        <v>510</v>
      </c>
      <c r="B8" s="1538"/>
      <c r="C8" s="1538"/>
      <c r="D8" s="1538"/>
      <c r="E8" s="1538"/>
      <c r="F8" s="1538"/>
      <c r="G8" s="1538"/>
      <c r="H8" s="1538"/>
    </row>
    <row r="9" spans="1:22">
      <c r="A9" s="1538"/>
      <c r="B9" s="1538"/>
      <c r="C9" s="1538"/>
      <c r="D9" s="1538"/>
      <c r="E9" s="1538"/>
      <c r="F9" s="1538"/>
      <c r="G9" s="1538"/>
      <c r="H9" s="1538"/>
    </row>
    <row r="10" spans="1:22">
      <c r="A10" s="187"/>
      <c r="B10" s="185"/>
      <c r="C10" s="185"/>
      <c r="D10" s="185"/>
      <c r="E10" s="185"/>
      <c r="F10" s="185"/>
      <c r="G10" s="185"/>
      <c r="H10" s="186"/>
    </row>
    <row r="11" spans="1:22">
      <c r="A11" s="187" t="s">
        <v>500</v>
      </c>
      <c r="B11" s="185"/>
      <c r="C11" s="185"/>
      <c r="D11" s="185"/>
      <c r="E11" s="185"/>
      <c r="F11" s="185"/>
      <c r="G11" s="185"/>
      <c r="H11" s="186"/>
    </row>
    <row r="13" spans="1:22" s="111" customFormat="1">
      <c r="A13" s="126" t="s">
        <v>127</v>
      </c>
      <c r="B13" s="52" t="s">
        <v>157</v>
      </c>
      <c r="C13" s="52" t="s">
        <v>158</v>
      </c>
      <c r="D13" s="52" t="s">
        <v>160</v>
      </c>
      <c r="E13" s="52" t="s">
        <v>215</v>
      </c>
      <c r="F13" s="52" t="s">
        <v>161</v>
      </c>
      <c r="G13" s="109" t="s">
        <v>161</v>
      </c>
      <c r="H13" s="318" t="s">
        <v>36</v>
      </c>
      <c r="I13" s="135"/>
      <c r="J13" s="135"/>
      <c r="K13" s="135"/>
      <c r="L13" s="135"/>
      <c r="M13" s="135"/>
      <c r="N13" s="135"/>
      <c r="O13" s="135"/>
      <c r="P13" s="135"/>
      <c r="Q13" s="135"/>
      <c r="R13" s="135"/>
      <c r="S13" s="135"/>
      <c r="T13" s="135"/>
      <c r="U13" s="135"/>
      <c r="V13" s="135"/>
    </row>
    <row r="14" spans="1:22" s="140" customFormat="1">
      <c r="A14" s="133" t="s">
        <v>166</v>
      </c>
      <c r="B14" s="68"/>
      <c r="C14" s="68" t="s">
        <v>167</v>
      </c>
      <c r="D14" s="68" t="s">
        <v>170</v>
      </c>
      <c r="E14" s="68"/>
      <c r="F14" s="68" t="s">
        <v>216</v>
      </c>
      <c r="G14" s="110" t="s">
        <v>171</v>
      </c>
      <c r="H14" s="319" t="s">
        <v>194</v>
      </c>
      <c r="I14" s="135"/>
      <c r="J14" s="135"/>
      <c r="K14" s="135"/>
      <c r="L14" s="135"/>
      <c r="M14" s="135"/>
      <c r="N14" s="135"/>
      <c r="O14" s="135"/>
      <c r="P14" s="135"/>
      <c r="Q14" s="135"/>
      <c r="R14" s="135"/>
      <c r="S14" s="135"/>
      <c r="T14" s="135"/>
      <c r="U14" s="135"/>
      <c r="V14" s="135"/>
    </row>
    <row r="15" spans="1:22" s="143" customFormat="1" ht="13.5" thickBot="1">
      <c r="A15" s="141" t="s">
        <v>174</v>
      </c>
      <c r="B15" s="142"/>
      <c r="C15" s="142" t="s">
        <v>175</v>
      </c>
      <c r="D15" s="142" t="s">
        <v>176</v>
      </c>
      <c r="E15" s="142"/>
      <c r="F15" s="142" t="s">
        <v>194</v>
      </c>
      <c r="G15" s="188"/>
      <c r="H15" s="320"/>
      <c r="I15" s="135"/>
      <c r="J15" s="135"/>
      <c r="K15" s="135"/>
      <c r="L15" s="135"/>
      <c r="M15" s="135"/>
      <c r="N15" s="135"/>
      <c r="O15" s="135"/>
      <c r="P15" s="135"/>
      <c r="Q15" s="135"/>
      <c r="R15" s="135"/>
      <c r="S15" s="135"/>
      <c r="T15" s="135"/>
      <c r="U15" s="135"/>
      <c r="V15" s="135"/>
    </row>
    <row r="16" spans="1:22">
      <c r="A16" s="145">
        <v>42055</v>
      </c>
      <c r="B16" s="146" t="s">
        <v>177</v>
      </c>
      <c r="C16" s="152" t="s">
        <v>178</v>
      </c>
      <c r="D16" s="1411" t="s">
        <v>181</v>
      </c>
      <c r="E16" s="146" t="s">
        <v>217</v>
      </c>
      <c r="F16" s="146" t="s">
        <v>218</v>
      </c>
      <c r="G16" s="189" t="s">
        <v>219</v>
      </c>
      <c r="H16" s="1415" t="s">
        <v>243</v>
      </c>
    </row>
    <row r="17" spans="1:22" s="157" customFormat="1">
      <c r="A17" s="153"/>
      <c r="B17" s="154"/>
      <c r="C17" s="155"/>
      <c r="D17" s="154"/>
      <c r="E17" s="154"/>
      <c r="F17" s="154"/>
      <c r="G17" s="190" t="s">
        <v>194</v>
      </c>
      <c r="H17" s="321"/>
      <c r="I17" s="85"/>
      <c r="J17" s="85"/>
      <c r="K17" s="85"/>
      <c r="L17" s="85"/>
      <c r="M17" s="85"/>
      <c r="N17" s="85"/>
      <c r="O17" s="85"/>
      <c r="P17" s="85"/>
      <c r="Q17" s="85"/>
      <c r="R17" s="85"/>
      <c r="S17" s="85"/>
      <c r="T17" s="85"/>
      <c r="U17" s="85"/>
      <c r="V17" s="85"/>
    </row>
    <row r="18" spans="1:22">
      <c r="A18" s="145">
        <v>42066</v>
      </c>
      <c r="B18" s="146" t="s">
        <v>177</v>
      </c>
      <c r="C18" s="152" t="s">
        <v>178</v>
      </c>
      <c r="D18" s="146" t="s">
        <v>186</v>
      </c>
      <c r="E18" s="146" t="s">
        <v>217</v>
      </c>
      <c r="F18" s="146" t="s">
        <v>218</v>
      </c>
      <c r="G18" s="189" t="s">
        <v>219</v>
      </c>
      <c r="H18" s="322" t="s">
        <v>178</v>
      </c>
    </row>
    <row r="19" spans="1:22" s="85" customFormat="1">
      <c r="A19" s="153"/>
      <c r="B19" s="154"/>
      <c r="C19" s="155"/>
      <c r="D19" s="154"/>
      <c r="E19" s="154"/>
      <c r="F19" s="154"/>
      <c r="G19" s="190"/>
      <c r="H19" s="321"/>
    </row>
    <row r="20" spans="1:22">
      <c r="A20" s="145">
        <v>42019</v>
      </c>
      <c r="B20" s="146" t="s">
        <v>220</v>
      </c>
      <c r="C20" s="1409" t="s">
        <v>184</v>
      </c>
      <c r="D20" s="146" t="s">
        <v>186</v>
      </c>
      <c r="E20" s="146" t="s">
        <v>217</v>
      </c>
      <c r="F20" s="146" t="s">
        <v>218</v>
      </c>
      <c r="G20" s="189" t="s">
        <v>219</v>
      </c>
      <c r="H20" s="1415" t="s">
        <v>243</v>
      </c>
    </row>
    <row r="21" spans="1:22" s="85" customFormat="1">
      <c r="A21" s="153"/>
      <c r="B21" s="154"/>
      <c r="C21" s="155"/>
      <c r="D21" s="154"/>
      <c r="E21" s="154"/>
      <c r="F21" s="154"/>
      <c r="G21" s="190"/>
      <c r="H21" s="321"/>
    </row>
    <row r="22" spans="1:22" s="85" customFormat="1">
      <c r="A22" s="145">
        <v>42078</v>
      </c>
      <c r="B22" s="146" t="s">
        <v>177</v>
      </c>
      <c r="C22" s="152" t="s">
        <v>178</v>
      </c>
      <c r="D22" s="146" t="s">
        <v>186</v>
      </c>
      <c r="E22" s="146" t="s">
        <v>217</v>
      </c>
      <c r="F22" s="163" t="s">
        <v>221</v>
      </c>
      <c r="G22" s="191" t="s">
        <v>222</v>
      </c>
      <c r="H22" s="322" t="s">
        <v>178</v>
      </c>
    </row>
    <row r="23" spans="1:22" s="85" customFormat="1">
      <c r="A23" s="153"/>
      <c r="B23" s="154"/>
      <c r="C23" s="155"/>
      <c r="D23" s="154"/>
      <c r="E23" s="154"/>
      <c r="F23" s="154"/>
      <c r="G23" s="190"/>
      <c r="H23" s="321"/>
    </row>
    <row r="24" spans="1:22">
      <c r="A24" s="145">
        <v>42066</v>
      </c>
      <c r="B24" s="146" t="s">
        <v>177</v>
      </c>
      <c r="C24" s="152" t="s">
        <v>178</v>
      </c>
      <c r="D24" s="146" t="s">
        <v>186</v>
      </c>
      <c r="E24" s="146" t="s">
        <v>217</v>
      </c>
      <c r="F24" s="146" t="s">
        <v>223</v>
      </c>
      <c r="G24" s="189" t="s">
        <v>224</v>
      </c>
      <c r="H24" s="322" t="s">
        <v>178</v>
      </c>
    </row>
    <row r="25" spans="1:22" s="85" customFormat="1">
      <c r="A25" s="153"/>
      <c r="B25" s="154"/>
      <c r="C25" s="155"/>
      <c r="D25" s="154"/>
      <c r="E25" s="154"/>
      <c r="F25" s="154"/>
      <c r="G25" s="190"/>
      <c r="H25" s="321"/>
    </row>
    <row r="26" spans="1:22">
      <c r="A26" s="145">
        <v>42019</v>
      </c>
      <c r="B26" s="146" t="s">
        <v>220</v>
      </c>
      <c r="C26" s="1409" t="s">
        <v>184</v>
      </c>
      <c r="D26" s="146" t="s">
        <v>186</v>
      </c>
      <c r="E26" s="146" t="s">
        <v>217</v>
      </c>
      <c r="F26" s="146" t="s">
        <v>223</v>
      </c>
      <c r="G26" s="189" t="s">
        <v>224</v>
      </c>
      <c r="H26" s="1415" t="s">
        <v>243</v>
      </c>
    </row>
    <row r="27" spans="1:22" s="85" customFormat="1">
      <c r="A27" s="153"/>
      <c r="B27" s="154"/>
      <c r="C27" s="155"/>
      <c r="D27" s="154"/>
      <c r="E27" s="154"/>
      <c r="F27" s="154"/>
      <c r="G27" s="190"/>
      <c r="H27" s="321"/>
    </row>
    <row r="28" spans="1:22">
      <c r="A28" s="145">
        <v>42019</v>
      </c>
      <c r="B28" s="146" t="s">
        <v>177</v>
      </c>
      <c r="C28" s="152" t="s">
        <v>178</v>
      </c>
      <c r="D28" s="1411" t="s">
        <v>181</v>
      </c>
      <c r="E28" s="146" t="s">
        <v>217</v>
      </c>
      <c r="F28" s="146" t="s">
        <v>223</v>
      </c>
      <c r="G28" s="189" t="s">
        <v>224</v>
      </c>
      <c r="H28" s="1415" t="s">
        <v>243</v>
      </c>
    </row>
    <row r="29" spans="1:22" s="85" customFormat="1">
      <c r="A29" s="153"/>
      <c r="B29" s="154"/>
      <c r="C29" s="155"/>
      <c r="D29" s="154"/>
      <c r="E29" s="154"/>
      <c r="F29" s="154"/>
      <c r="G29" s="190"/>
      <c r="H29" s="321"/>
    </row>
    <row r="30" spans="1:22" s="85" customFormat="1">
      <c r="A30" s="106"/>
      <c r="H30" s="175"/>
    </row>
    <row r="31" spans="1:22">
      <c r="A31" s="193"/>
    </row>
    <row r="32" spans="1:22">
      <c r="A32" s="793"/>
      <c r="B32" s="794"/>
      <c r="C32" s="794"/>
      <c r="D32" s="794"/>
      <c r="E32" s="794"/>
      <c r="F32" s="794"/>
      <c r="G32" s="795"/>
      <c r="H32" s="796"/>
    </row>
    <row r="33" spans="1:13" ht="15.75">
      <c r="A33" s="797" t="s">
        <v>392</v>
      </c>
      <c r="B33" s="798"/>
      <c r="C33" s="798"/>
      <c r="D33" s="798"/>
      <c r="E33" s="798"/>
      <c r="F33" s="798"/>
      <c r="G33" s="799"/>
      <c r="H33" s="800"/>
    </row>
    <row r="34" spans="1:13" ht="13.5" thickBot="1">
      <c r="A34" s="801"/>
      <c r="B34" s="802"/>
      <c r="C34" s="802"/>
      <c r="D34" s="802"/>
      <c r="E34" s="802"/>
      <c r="F34" s="802"/>
      <c r="G34" s="803"/>
      <c r="H34" s="804"/>
    </row>
    <row r="35" spans="1:13">
      <c r="A35" s="1416" t="s">
        <v>127</v>
      </c>
      <c r="B35" s="443" t="s">
        <v>157</v>
      </c>
      <c r="C35" s="443" t="s">
        <v>158</v>
      </c>
      <c r="D35" s="443" t="s">
        <v>160</v>
      </c>
      <c r="E35" s="443" t="s">
        <v>215</v>
      </c>
      <c r="F35" s="443" t="s">
        <v>161</v>
      </c>
      <c r="G35" s="443" t="s">
        <v>161</v>
      </c>
      <c r="H35" s="1417" t="s">
        <v>511</v>
      </c>
    </row>
    <row r="36" spans="1:13">
      <c r="A36" s="1418" t="s">
        <v>166</v>
      </c>
      <c r="B36" s="445"/>
      <c r="C36" s="445" t="s">
        <v>167</v>
      </c>
      <c r="D36" s="445" t="s">
        <v>170</v>
      </c>
      <c r="E36" s="445"/>
      <c r="F36" s="445" t="s">
        <v>216</v>
      </c>
      <c r="G36" s="445" t="s">
        <v>171</v>
      </c>
      <c r="H36" s="1419" t="s">
        <v>243</v>
      </c>
    </row>
    <row r="37" spans="1:13">
      <c r="A37" s="1418" t="s">
        <v>174</v>
      </c>
      <c r="B37" s="445"/>
      <c r="C37" s="445" t="s">
        <v>175</v>
      </c>
      <c r="D37" s="445" t="s">
        <v>176</v>
      </c>
      <c r="E37" s="445"/>
      <c r="F37" s="445" t="s">
        <v>194</v>
      </c>
      <c r="G37" s="445"/>
      <c r="H37" s="1420"/>
    </row>
    <row r="38" spans="1:13" ht="60.75" customHeight="1">
      <c r="A38" s="1421"/>
      <c r="B38" s="1422"/>
      <c r="C38" s="1422"/>
      <c r="D38" s="1422"/>
      <c r="E38" s="1422"/>
      <c r="F38" s="1422"/>
      <c r="G38" s="1422"/>
      <c r="H38" s="1299"/>
      <c r="I38" s="1539" t="s">
        <v>512</v>
      </c>
      <c r="J38" s="1540"/>
      <c r="K38" s="1540"/>
      <c r="L38" s="1540"/>
      <c r="M38" s="1540"/>
    </row>
    <row r="39" spans="1:13">
      <c r="A39" s="1421"/>
      <c r="B39" s="1422"/>
      <c r="C39" s="1422"/>
      <c r="D39" s="1422"/>
      <c r="E39" s="1422"/>
      <c r="F39" s="1422"/>
      <c r="G39" s="1422"/>
      <c r="H39" s="1299"/>
      <c r="I39" s="682"/>
      <c r="J39" s="682"/>
      <c r="K39" s="682"/>
      <c r="L39" s="682"/>
      <c r="M39" s="682"/>
    </row>
    <row r="40" spans="1:13">
      <c r="A40" s="1421"/>
      <c r="B40" s="1422"/>
      <c r="C40" s="1422"/>
      <c r="D40" s="1422"/>
      <c r="E40" s="1422"/>
      <c r="F40" s="1422"/>
      <c r="G40" s="1422"/>
      <c r="H40" s="1299"/>
      <c r="I40" s="682"/>
      <c r="J40" s="682"/>
      <c r="K40" s="682"/>
      <c r="L40" s="682"/>
      <c r="M40" s="682"/>
    </row>
    <row r="41" spans="1:13">
      <c r="A41" s="1421"/>
      <c r="B41" s="1422"/>
      <c r="C41" s="1422"/>
      <c r="D41" s="1422"/>
      <c r="E41" s="1422"/>
      <c r="F41" s="1422"/>
      <c r="G41" s="1422"/>
      <c r="H41" s="1299"/>
      <c r="I41" s="682"/>
      <c r="J41" s="682"/>
      <c r="K41" s="682"/>
      <c r="L41" s="682"/>
      <c r="M41" s="682"/>
    </row>
    <row r="42" spans="1:13">
      <c r="A42" s="1421"/>
      <c r="B42" s="1422"/>
      <c r="C42" s="1422"/>
      <c r="D42" s="1422"/>
      <c r="E42" s="1422"/>
      <c r="F42" s="1422"/>
      <c r="G42" s="1422"/>
      <c r="H42" s="1299"/>
      <c r="I42" s="682"/>
      <c r="J42" s="682"/>
      <c r="K42" s="682"/>
      <c r="L42" s="682"/>
      <c r="M42" s="682"/>
    </row>
    <row r="43" spans="1:13">
      <c r="A43" s="1421"/>
      <c r="B43" s="1422"/>
      <c r="C43" s="1422"/>
      <c r="D43" s="1422"/>
      <c r="E43" s="1422"/>
      <c r="F43" s="1422"/>
      <c r="G43" s="1422"/>
      <c r="H43" s="1299"/>
      <c r="I43" s="682"/>
      <c r="J43" s="682"/>
      <c r="K43" s="682"/>
      <c r="L43" s="682"/>
      <c r="M43" s="682"/>
    </row>
    <row r="44" spans="1:13">
      <c r="A44" s="1421"/>
      <c r="B44" s="1422"/>
      <c r="C44" s="1422"/>
      <c r="D44" s="1422"/>
      <c r="E44" s="1422"/>
      <c r="F44" s="1422"/>
      <c r="G44" s="1422"/>
      <c r="H44" s="1299"/>
      <c r="I44" s="682"/>
      <c r="J44" s="682"/>
      <c r="K44" s="682"/>
      <c r="L44" s="682"/>
      <c r="M44" s="682"/>
    </row>
    <row r="45" spans="1:13">
      <c r="A45" s="1421"/>
      <c r="B45" s="1422"/>
      <c r="C45" s="1422"/>
      <c r="D45" s="1422"/>
      <c r="E45" s="1422"/>
      <c r="F45" s="1422"/>
      <c r="G45" s="1422"/>
      <c r="H45" s="1299"/>
      <c r="I45" s="682"/>
      <c r="J45" s="682"/>
      <c r="K45" s="682"/>
      <c r="L45" s="682"/>
      <c r="M45" s="682"/>
    </row>
    <row r="46" spans="1:13">
      <c r="A46" s="1421"/>
      <c r="B46" s="1422"/>
      <c r="C46" s="1422"/>
      <c r="D46" s="1422"/>
      <c r="E46" s="1422"/>
      <c r="F46" s="1422"/>
      <c r="G46" s="1422"/>
      <c r="H46" s="1299"/>
      <c r="I46" s="682"/>
      <c r="J46" s="682"/>
      <c r="K46" s="682"/>
      <c r="L46" s="682"/>
      <c r="M46" s="682"/>
    </row>
    <row r="47" spans="1:13">
      <c r="A47" s="1421"/>
      <c r="B47" s="1422"/>
      <c r="C47" s="1422"/>
      <c r="D47" s="1422"/>
      <c r="E47" s="1422"/>
      <c r="F47" s="1422"/>
      <c r="G47" s="1422"/>
      <c r="H47" s="1299"/>
      <c r="I47" s="682"/>
      <c r="J47" s="682"/>
      <c r="K47" s="682"/>
      <c r="L47" s="682"/>
      <c r="M47" s="682"/>
    </row>
    <row r="48" spans="1:13">
      <c r="A48" s="1421"/>
      <c r="B48" s="1422"/>
      <c r="C48" s="1422"/>
      <c r="D48" s="1422"/>
      <c r="E48" s="1422"/>
      <c r="F48" s="1422"/>
      <c r="G48" s="1422"/>
      <c r="H48" s="1299"/>
      <c r="I48" s="682"/>
      <c r="J48" s="682"/>
      <c r="K48" s="682"/>
      <c r="L48" s="682"/>
      <c r="M48" s="682"/>
    </row>
    <row r="49" spans="1:13">
      <c r="A49" s="1421"/>
      <c r="B49" s="1422"/>
      <c r="C49" s="1422"/>
      <c r="D49" s="1422"/>
      <c r="E49" s="1422"/>
      <c r="F49" s="1422"/>
      <c r="G49" s="1422"/>
      <c r="H49" s="1299"/>
      <c r="I49" s="682"/>
      <c r="J49" s="682"/>
      <c r="K49" s="682"/>
      <c r="L49" s="682"/>
      <c r="M49" s="682"/>
    </row>
    <row r="50" spans="1:13">
      <c r="A50" s="1421"/>
      <c r="B50" s="1422"/>
      <c r="C50" s="1422"/>
      <c r="D50" s="1422"/>
      <c r="E50" s="1422"/>
      <c r="F50" s="1422"/>
      <c r="G50" s="1422"/>
      <c r="H50" s="1299"/>
      <c r="I50" s="682"/>
      <c r="J50" s="682"/>
      <c r="K50" s="682"/>
      <c r="L50" s="682"/>
      <c r="M50" s="682"/>
    </row>
    <row r="51" spans="1:13">
      <c r="A51" s="193"/>
    </row>
  </sheetData>
  <sheetProtection password="CF2B" sheet="1" objects="1" scenarios="1"/>
  <mergeCells count="2">
    <mergeCell ref="A8:H9"/>
    <mergeCell ref="I38:M38"/>
  </mergeCells>
  <phoneticPr fontId="40" type="noConversion"/>
  <dataValidations count="1">
    <dataValidation type="list" allowBlank="1" showInputMessage="1" showErrorMessage="1" prompt="Please choose from dropdown menu" sqref="H38:H50">
      <formula1>$K$1:$K$2</formula1>
    </dataValidation>
  </dataValidations>
  <printOptions horizontalCentered="1"/>
  <pageMargins left="0.51181102362204722" right="0.15748031496062992" top="0.98425196850393704" bottom="0.98425196850393704" header="0.19685039370078741" footer="0.35433070866141736"/>
  <pageSetup paperSize="9" scale="86" orientation="portrait" r:id="rId1"/>
  <headerFooter alignWithMargins="0">
    <oddHeader xml:space="preserve">&amp;C&amp;"HelvNeue FFC,Bold"
&amp;R&amp;"HelvNeue FFC,Bold"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(a) Covering Page</vt:lpstr>
      <vt:lpstr>(b) QAPE</vt:lpstr>
      <vt:lpstr>(c) NA - DO NOT USE</vt:lpstr>
      <vt:lpstr>(d) Foreign Currency Calculator</vt:lpstr>
      <vt:lpstr>(e) Interested Parties</vt:lpstr>
      <vt:lpstr>(f) Development</vt:lpstr>
      <vt:lpstr>(g) Foreign Resident $</vt:lpstr>
      <vt:lpstr>(h) OS Flights</vt:lpstr>
      <vt:lpstr>(i) OS Travel</vt:lpstr>
      <vt:lpstr>(j) $ on non-Resident</vt:lpstr>
      <vt:lpstr>(k) $ on Aust. resident</vt:lpstr>
      <vt:lpstr>Office use only</vt:lpstr>
      <vt:lpstr>Sheet2</vt:lpstr>
      <vt:lpstr>Sheet3</vt:lpstr>
      <vt:lpstr>'(f) Development'!Draop</vt:lpstr>
      <vt:lpstr>Draop</vt:lpstr>
      <vt:lpstr>'(f) Development'!Drop</vt:lpstr>
      <vt:lpstr>Drop</vt:lpstr>
      <vt:lpstr>'(a) Covering Page'!Print_Area</vt:lpstr>
      <vt:lpstr>'(b) QAPE'!Print_Area</vt:lpstr>
      <vt:lpstr>'(c) NA - DO NOT USE'!Print_Area</vt:lpstr>
      <vt:lpstr>'(d) Foreign Currency Calculator'!Print_Area</vt:lpstr>
      <vt:lpstr>'(e) Interested Parties'!Print_Area</vt:lpstr>
      <vt:lpstr>'(f) Development'!Print_Area</vt:lpstr>
      <vt:lpstr>'(g) Foreign Resident $'!Print_Area</vt:lpstr>
      <vt:lpstr>'(h) OS Flights'!Print_Area</vt:lpstr>
      <vt:lpstr>'(i) OS Travel'!Print_Area</vt:lpstr>
      <vt:lpstr>'(j) $ on non-Resident'!Print_Area</vt:lpstr>
      <vt:lpstr>'(k) $ on Aust. resident'!Print_Area</vt:lpstr>
      <vt:lpstr>'Office use only'!Print_Area</vt:lpstr>
      <vt:lpstr>'(e) Interested Parties'!Print_Titles</vt:lpstr>
      <vt:lpstr>'(h) OS Flights'!Print_Titles</vt:lpstr>
      <vt:lpstr>YN</vt:lpstr>
    </vt:vector>
  </TitlesOfParts>
  <Company>moneypenny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Goldfinger</dc:creator>
  <cp:lastModifiedBy>Laure Audidiere</cp:lastModifiedBy>
  <cp:lastPrinted>2016-04-05T01:42:00Z</cp:lastPrinted>
  <dcterms:created xsi:type="dcterms:W3CDTF">2008-06-10T02:21:54Z</dcterms:created>
  <dcterms:modified xsi:type="dcterms:W3CDTF">2016-04-05T02:24:33Z</dcterms:modified>
</cp:coreProperties>
</file>