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mel1-pfile-1.screenaustralia.gov.au\RedirFoldersMEL$\Win10\vkay\Desktop\"/>
    </mc:Choice>
  </mc:AlternateContent>
  <bookViews>
    <workbookView xWindow="0" yWindow="0" windowWidth="22452" windowHeight="8616" tabRatio="974" activeTab="5"/>
  </bookViews>
  <sheets>
    <sheet name="(a) Covering Page" sheetId="11" r:id="rId1"/>
    <sheet name="(b) (i) QAPE" sheetId="1" r:id="rId2"/>
    <sheet name="(b) (ii) Subset of the GL" sheetId="25" r:id="rId3"/>
    <sheet name="(c) NA - DO NOT USE" sheetId="2" r:id="rId4"/>
    <sheet name="(d) Foreign Currency Calculator" sheetId="13" r:id="rId5"/>
    <sheet name="(e) Interested Parties" sheetId="4" r:id="rId6"/>
    <sheet name="(f) Development" sheetId="21" r:id="rId7"/>
    <sheet name="(g) Foreign Resident $" sheetId="6" r:id="rId8"/>
    <sheet name="(h) OS Flights" sheetId="15" r:id="rId9"/>
    <sheet name="(i) OS Travel" sheetId="16" r:id="rId10"/>
    <sheet name="(j) $ on non-Resident" sheetId="17" r:id="rId11"/>
    <sheet name="(k) $ on Aust. resident" sheetId="18" r:id="rId12"/>
    <sheet name="Sheet1" sheetId="26" r:id="rId13"/>
    <sheet name="Sheet2" sheetId="27" r:id="rId14"/>
    <sheet name="Sheet3" sheetId="28" r:id="rId15"/>
    <sheet name="Sheet4" sheetId="29" r:id="rId16"/>
    <sheet name="Sheet5" sheetId="30" r:id="rId17"/>
    <sheet name="Office use only" sheetId="22" state="hidden" r:id="rId18"/>
  </sheets>
  <externalReferences>
    <externalReference r:id="rId19"/>
  </externalReferences>
  <definedNames>
    <definedName name="Draop" localSheetId="6">'(f) Development'!$K$1:$K$2</definedName>
    <definedName name="Draop">'(f) Development'!$K$1:$K$2</definedName>
    <definedName name="Drop" localSheetId="6">'(f) Development'!$K$1:$K$2</definedName>
    <definedName name="Drop">'(f) Development'!$K$1:$K$2</definedName>
    <definedName name="_xlnm.Print_Area" localSheetId="0">'(a) Covering Page'!$A$1:$B$162</definedName>
    <definedName name="_xlnm.Print_Area" localSheetId="1">'(b) (i) QAPE'!$A$1:$J$167</definedName>
    <definedName name="_xlnm.Print_Area" localSheetId="3">'(c) NA - DO NOT USE'!$A$1:$E$4</definedName>
    <definedName name="_xlnm.Print_Area" localSheetId="4">'(d) Foreign Currency Calculator'!$A$107:$K$175</definedName>
    <definedName name="_xlnm.Print_Area" localSheetId="5">'(e) Interested Parties'!$A$1:$G$63</definedName>
    <definedName name="_xlnm.Print_Area" localSheetId="6">'(f) Development'!$A$45:$J$92</definedName>
    <definedName name="_xlnm.Print_Area" localSheetId="7">'(g) Foreign Resident $'!$A$1:$E$55</definedName>
    <definedName name="_xlnm.Print_Area" localSheetId="8">'(h) OS Flights'!$A$42:$O$87</definedName>
    <definedName name="_xlnm.Print_Area" localSheetId="9">'(i) OS Travel'!$A$1:$I$59</definedName>
    <definedName name="_xlnm.Print_Area" localSheetId="10">'(j) $ on non-Resident'!$A$34:$I$63</definedName>
    <definedName name="_xlnm.Print_Area" localSheetId="11">'(k) $ on Aust. resident'!$A$34:$G$54</definedName>
    <definedName name="_xlnm.Print_Area" localSheetId="17">'Office use only'!$A$1:$B$64</definedName>
    <definedName name="_xlnm.Print_Titles" localSheetId="5">'(e) Interested Parties'!$13:$13</definedName>
    <definedName name="_xlnm.Print_Titles" localSheetId="8">'(h) OS Flights'!$1:$3</definedName>
    <definedName name="s">'[1](f) Development'!$K$4:$K$5</definedName>
    <definedName name="YN">'(f) Development'!$K$4:$K$5</definedName>
    <definedName name="Z_5C847BB0_3760_4728_90DC_FB034F6A84EC_.wvu.PrintArea" localSheetId="8" hidden="1">'(h) OS Flights'!$A$1:$O$45</definedName>
    <definedName name="Z_5C847BB0_3760_4728_90DC_FB034F6A84EC_.wvu.PrintArea" localSheetId="9" hidden="1">'(i) OS Travel'!$A$1:$I$49</definedName>
    <definedName name="Z_5C847BB0_3760_4728_90DC_FB034F6A84EC_.wvu.PrintArea" localSheetId="11" hidden="1">'(k) $ on Aust. resident'!$A$1:$G$54</definedName>
    <definedName name="Z_64FB7760_69E2_424C_8F0E_6B3F0716C577_.wvu.PrintArea" localSheetId="8" hidden="1">'(h) OS Flights'!$A$1:$O$45</definedName>
    <definedName name="Z_64FB7760_69E2_424C_8F0E_6B3F0716C577_.wvu.PrintArea" localSheetId="9" hidden="1">'(i) OS Travel'!$A$1:$I$49</definedName>
    <definedName name="Z_64FB7760_69E2_424C_8F0E_6B3F0716C577_.wvu.PrintArea" localSheetId="11" hidden="1">'(k) $ on Aust. resident'!$A$1:$G$54</definedName>
    <definedName name="Z_69E92A27_7F97_496C_BF8F_36EB0A873270_.wvu.PrintArea" localSheetId="8" hidden="1">'(h) OS Flights'!$A$1:$O$45</definedName>
    <definedName name="Z_69E92A27_7F97_496C_BF8F_36EB0A873270_.wvu.PrintArea" localSheetId="9" hidden="1">'(i) OS Travel'!$A$1:$I$49</definedName>
    <definedName name="Z_69E92A27_7F97_496C_BF8F_36EB0A873270_.wvu.PrintArea" localSheetId="11" hidden="1">'(k) $ on Aust. resident'!$A$1:$G$54</definedName>
    <definedName name="Z_D03EFE76_D605_4216_9A0E_150369E9054E_.wvu.PrintArea" localSheetId="8" hidden="1">'(h) OS Flights'!$A$1:$O$45</definedName>
    <definedName name="Z_D03EFE76_D605_4216_9A0E_150369E9054E_.wvu.PrintArea" localSheetId="9" hidden="1">'(i) OS Travel'!$A$1:$I$49</definedName>
    <definedName name="Z_D03EFE76_D605_4216_9A0E_150369E9054E_.wvu.PrintArea" localSheetId="11" hidden="1">'(k) $ on Aust. resident'!$A$1:$G$54</definedName>
  </definedNames>
  <calcPr calcId="152511"/>
</workbook>
</file>

<file path=xl/calcChain.xml><?xml version="1.0" encoding="utf-8"?>
<calcChain xmlns="http://schemas.openxmlformats.org/spreadsheetml/2006/main">
  <c r="F55" i="4" l="1"/>
  <c r="F61" i="4" l="1"/>
  <c r="F62" i="4" l="1"/>
  <c r="F92" i="21" l="1"/>
  <c r="F91" i="21"/>
  <c r="F90" i="21"/>
  <c r="E55" i="21" l="1"/>
  <c r="E5" i="21" l="1"/>
  <c r="E25" i="21"/>
  <c r="E41" i="21"/>
  <c r="E42" i="21"/>
  <c r="E49" i="21"/>
  <c r="F19" i="4"/>
  <c r="K173" i="13"/>
  <c r="F167" i="13"/>
  <c r="K164" i="13"/>
  <c r="G164" i="13"/>
  <c r="G170" i="13" s="1"/>
  <c r="F164" i="13"/>
  <c r="D164" i="13"/>
  <c r="K151" i="13"/>
  <c r="F145" i="13"/>
  <c r="K142" i="13"/>
  <c r="G142" i="13"/>
  <c r="G148" i="13" s="1"/>
  <c r="F142" i="13"/>
  <c r="D142" i="13"/>
  <c r="G128" i="13"/>
  <c r="E156" i="13" s="1"/>
  <c r="D94" i="13"/>
  <c r="J91" i="13"/>
  <c r="I91" i="13"/>
  <c r="I90" i="13"/>
  <c r="J90" i="13" s="1"/>
  <c r="I89" i="13"/>
  <c r="J89" i="13" s="1"/>
  <c r="K89" i="13" s="1"/>
  <c r="K94" i="13" s="1"/>
  <c r="K103" i="13" s="1"/>
  <c r="I86" i="13"/>
  <c r="K72" i="13"/>
  <c r="K81" i="13" s="1"/>
  <c r="D72" i="13"/>
  <c r="J68" i="13"/>
  <c r="I68" i="13"/>
  <c r="I64" i="13"/>
  <c r="G58" i="13"/>
  <c r="E90" i="13" s="1"/>
  <c r="F90" i="13" s="1"/>
  <c r="G90" i="13" s="1"/>
  <c r="E43" i="21" l="1"/>
  <c r="E134" i="13"/>
  <c r="E64" i="13"/>
  <c r="E89" i="13"/>
  <c r="F89" i="13" s="1"/>
  <c r="E86" i="13"/>
  <c r="E91" i="13"/>
  <c r="E68" i="13"/>
  <c r="F68" i="13" s="1"/>
  <c r="G91" i="13" l="1"/>
  <c r="G94" i="13" s="1"/>
  <c r="G100" i="13" s="1"/>
  <c r="F91" i="13"/>
  <c r="F94" i="13" s="1"/>
  <c r="F97" i="13" s="1"/>
  <c r="G68" i="13"/>
  <c r="G72" i="13" s="1"/>
  <c r="G78" i="13" s="1"/>
  <c r="F72" i="13"/>
  <c r="F75" i="13" s="1"/>
  <c r="D6" i="1" l="1"/>
  <c r="K14" i="1"/>
  <c r="I55" i="16" l="1"/>
  <c r="I54" i="16"/>
  <c r="I56" i="16" l="1"/>
  <c r="D43" i="15" l="1"/>
  <c r="D5" i="6"/>
  <c r="F10" i="1"/>
  <c r="F5" i="1"/>
  <c r="D44" i="1"/>
  <c r="M85" i="15"/>
  <c r="L85" i="15"/>
  <c r="K85" i="15"/>
  <c r="J92" i="1"/>
  <c r="D115" i="1"/>
  <c r="D22" i="1"/>
  <c r="D79" i="1"/>
  <c r="D94" i="1"/>
  <c r="J15" i="1"/>
  <c r="J17" i="1"/>
  <c r="J14" i="1"/>
  <c r="J16" i="1"/>
  <c r="J18" i="1"/>
  <c r="J19" i="1"/>
  <c r="J20" i="1"/>
  <c r="J21" i="1"/>
  <c r="J85" i="1"/>
  <c r="J86" i="1"/>
  <c r="J87" i="1"/>
  <c r="J88" i="1"/>
  <c r="J89" i="1"/>
  <c r="J90" i="1"/>
  <c r="J91" i="1"/>
  <c r="J93"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23" i="1"/>
  <c r="J24" i="1"/>
  <c r="J25" i="1"/>
  <c r="J26" i="1"/>
  <c r="J27" i="1"/>
  <c r="J28" i="1"/>
  <c r="J29" i="1"/>
  <c r="J30" i="1"/>
  <c r="J31" i="1"/>
  <c r="J32" i="1"/>
  <c r="J33" i="1"/>
  <c r="J34" i="1"/>
  <c r="J35" i="1"/>
  <c r="J36" i="1"/>
  <c r="J37" i="1"/>
  <c r="J38" i="1"/>
  <c r="J39" i="1"/>
  <c r="J40" i="1"/>
  <c r="J41" i="1"/>
  <c r="J42" i="1"/>
  <c r="J43" i="1"/>
  <c r="J96" i="1"/>
  <c r="J97" i="1"/>
  <c r="J98" i="1"/>
  <c r="J99" i="1"/>
  <c r="J100" i="1"/>
  <c r="J101" i="1"/>
  <c r="J102" i="1"/>
  <c r="J103" i="1"/>
  <c r="J104" i="1"/>
  <c r="J105" i="1"/>
  <c r="J106" i="1"/>
  <c r="J126" i="1" s="1"/>
  <c r="J108" i="1"/>
  <c r="J109" i="1"/>
  <c r="J110" i="1"/>
  <c r="J111" i="1"/>
  <c r="J112" i="1"/>
  <c r="J113" i="1"/>
  <c r="J114" i="1"/>
  <c r="D107" i="1"/>
  <c r="H22" i="1"/>
  <c r="H94" i="1"/>
  <c r="H79" i="1"/>
  <c r="H95" i="1"/>
  <c r="H44" i="1"/>
  <c r="H107" i="1"/>
  <c r="H115" i="1"/>
  <c r="F22" i="1"/>
  <c r="K22" i="1" s="1"/>
  <c r="F94" i="1"/>
  <c r="K94" i="1"/>
  <c r="F79" i="1"/>
  <c r="K79" i="1" s="1"/>
  <c r="F44" i="1"/>
  <c r="F95" i="1" s="1"/>
  <c r="K95" i="1" s="1"/>
  <c r="K44" i="1"/>
  <c r="F107" i="1"/>
  <c r="K107" i="1" s="1"/>
  <c r="F115" i="1"/>
  <c r="K115" i="1" s="1"/>
  <c r="K15" i="1"/>
  <c r="K16" i="1"/>
  <c r="K17" i="1"/>
  <c r="K18" i="1"/>
  <c r="K19" i="1"/>
  <c r="K23" i="1"/>
  <c r="K24" i="1"/>
  <c r="K25" i="1"/>
  <c r="K26" i="1"/>
  <c r="K27" i="1"/>
  <c r="K28" i="1"/>
  <c r="K29" i="1"/>
  <c r="K30" i="1"/>
  <c r="K31" i="1"/>
  <c r="K32" i="1"/>
  <c r="K33" i="1"/>
  <c r="K34" i="1"/>
  <c r="K35" i="1"/>
  <c r="K36" i="1"/>
  <c r="K37" i="1"/>
  <c r="K38" i="1"/>
  <c r="K39" i="1"/>
  <c r="K40"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85" i="1"/>
  <c r="K86" i="1"/>
  <c r="K87" i="1"/>
  <c r="K88" i="1"/>
  <c r="K89" i="1"/>
  <c r="K90" i="1"/>
  <c r="K91" i="1"/>
  <c r="K92" i="1"/>
  <c r="K93" i="1"/>
  <c r="K106" i="1"/>
  <c r="K108" i="1"/>
  <c r="K111" i="1"/>
  <c r="K112" i="1"/>
  <c r="K39" i="15"/>
  <c r="L39" i="15"/>
  <c r="M39" i="15"/>
  <c r="B23" i="17"/>
  <c r="D18" i="17"/>
  <c r="D19" i="17"/>
  <c r="D28" i="18"/>
  <c r="F24" i="18"/>
  <c r="F31" i="18" s="1"/>
  <c r="D20" i="17"/>
  <c r="D23" i="17" s="1"/>
  <c r="F22" i="18"/>
  <c r="F23" i="18"/>
  <c r="F21" i="18"/>
  <c r="F20" i="18"/>
  <c r="D21" i="17"/>
  <c r="F25" i="18"/>
  <c r="F19" i="18"/>
  <c r="F26" i="18"/>
  <c r="D95" i="1" l="1"/>
  <c r="D117" i="1" s="1"/>
  <c r="F28" i="18"/>
  <c r="F30" i="18" s="1"/>
  <c r="J94" i="1"/>
  <c r="J44" i="1"/>
  <c r="J115" i="1"/>
  <c r="J79" i="1"/>
  <c r="H117" i="1"/>
  <c r="J107" i="1"/>
  <c r="J22" i="1"/>
  <c r="D127" i="1" s="1"/>
  <c r="F117" i="1"/>
  <c r="F59" i="4" l="1"/>
  <c r="F57" i="4"/>
  <c r="J95" i="1"/>
  <c r="J117" i="1" s="1"/>
  <c r="B7" i="1"/>
  <c r="B8" i="1" s="1"/>
  <c r="D123" i="1"/>
  <c r="D125" i="1" s="1"/>
  <c r="D130" i="1" s="1"/>
  <c r="J123" i="1"/>
  <c r="J128" i="1" s="1"/>
  <c r="C106" i="1" s="1"/>
  <c r="C22" i="1"/>
  <c r="D129" i="1" l="1"/>
  <c r="D132" i="1" s="1"/>
  <c r="D133" i="1" s="1"/>
  <c r="D134" i="1" s="1"/>
  <c r="K117" i="1"/>
  <c r="J119" i="1"/>
  <c r="D139" i="1" l="1"/>
  <c r="D150" i="1" s="1"/>
  <c r="D161" i="1" l="1"/>
  <c r="D166" i="1" s="1"/>
</calcChain>
</file>

<file path=xl/comments1.xml><?xml version="1.0" encoding="utf-8"?>
<comments xmlns="http://schemas.openxmlformats.org/spreadsheetml/2006/main">
  <authors>
    <author>Susan Wells</author>
  </authors>
  <commentList>
    <comment ref="K62" authorId="0" shapeId="0">
      <text>
        <r>
          <rPr>
            <b/>
            <sz val="8"/>
            <color indexed="81"/>
            <rFont val="Tahoma"/>
            <family val="2"/>
          </rPr>
          <t>NOTE:</t>
        </r>
        <r>
          <rPr>
            <sz val="8"/>
            <color indexed="81"/>
            <rFont val="Tahoma"/>
            <family val="2"/>
          </rPr>
          <t xml:space="preserve">  This column must list QAPE expenditure only.  Do NOT list non-QAPE expenditure.  Non-QAPE expenditure cannot  cotribute to your QAPE threshold.</t>
        </r>
      </text>
    </comment>
    <comment ref="K81" authorId="0" shapeId="0">
      <text>
        <r>
          <rPr>
            <b/>
            <sz val="8"/>
            <color indexed="81"/>
            <rFont val="Tahoma"/>
            <family val="2"/>
          </rPr>
          <t xml:space="preserve">NOTE:  </t>
        </r>
        <r>
          <rPr>
            <sz val="8"/>
            <color indexed="81"/>
            <rFont val="Tahoma"/>
            <family val="2"/>
          </rPr>
          <t>This threshold adjustment only pertains to QAPE items</t>
        </r>
        <r>
          <rPr>
            <sz val="8"/>
            <color indexed="81"/>
            <rFont val="Tahoma"/>
            <family val="2"/>
          </rPr>
          <t xml:space="preserve">
</t>
        </r>
      </text>
    </comment>
    <comment ref="K84" authorId="0" shapeId="0">
      <text>
        <r>
          <rPr>
            <b/>
            <sz val="8"/>
            <color indexed="81"/>
            <rFont val="Tahoma"/>
            <family val="2"/>
          </rPr>
          <t>NOTE:</t>
        </r>
        <r>
          <rPr>
            <sz val="8"/>
            <color indexed="81"/>
            <rFont val="Tahoma"/>
            <family val="2"/>
          </rPr>
          <t xml:space="preserve">  This column must list QAPE expenditure only.  Do NOT list non-QAPE expenditure.  Non-QAPE expenditure cannot  cotribute to your QAPE threshold.</t>
        </r>
      </text>
    </comment>
    <comment ref="K103" authorId="0" shapeId="0">
      <text>
        <r>
          <rPr>
            <b/>
            <sz val="8"/>
            <color indexed="81"/>
            <rFont val="Tahoma"/>
            <family val="2"/>
          </rPr>
          <t>NOTE</t>
        </r>
        <r>
          <rPr>
            <sz val="8"/>
            <color indexed="81"/>
            <rFont val="Tahoma"/>
            <family val="2"/>
          </rPr>
          <t>:  This threshold adjustment only pertains to QAPE items</t>
        </r>
      </text>
    </comment>
    <comment ref="K132" authorId="0" shapeId="0">
      <text>
        <r>
          <rPr>
            <b/>
            <sz val="8"/>
            <color indexed="81"/>
            <rFont val="Tahoma"/>
            <family val="2"/>
          </rPr>
          <t>NOTE:</t>
        </r>
        <r>
          <rPr>
            <sz val="8"/>
            <color indexed="81"/>
            <rFont val="Tahoma"/>
            <family val="2"/>
          </rPr>
          <t xml:space="preserve">  This column must list QAPE expenditure only.  Do NOT list non-QAPE expenditure.  Non-QAPE expenditure cannot  cotribute to your QAPE threshold.</t>
        </r>
      </text>
    </comment>
    <comment ref="K151" authorId="0" shapeId="0">
      <text>
        <r>
          <rPr>
            <b/>
            <sz val="8"/>
            <color indexed="81"/>
            <rFont val="Tahoma"/>
            <family val="2"/>
          </rPr>
          <t xml:space="preserve">NOTE:  </t>
        </r>
        <r>
          <rPr>
            <sz val="8"/>
            <color indexed="81"/>
            <rFont val="Tahoma"/>
            <family val="2"/>
          </rPr>
          <t>This threshold adjustment only pertains to QAPE items</t>
        </r>
        <r>
          <rPr>
            <sz val="8"/>
            <color indexed="81"/>
            <rFont val="Tahoma"/>
            <family val="2"/>
          </rPr>
          <t xml:space="preserve">
</t>
        </r>
      </text>
    </comment>
    <comment ref="K154" authorId="0" shapeId="0">
      <text>
        <r>
          <rPr>
            <b/>
            <sz val="8"/>
            <color indexed="81"/>
            <rFont val="Tahoma"/>
            <family val="2"/>
          </rPr>
          <t>NOTE:</t>
        </r>
        <r>
          <rPr>
            <sz val="8"/>
            <color indexed="81"/>
            <rFont val="Tahoma"/>
            <family val="2"/>
          </rPr>
          <t xml:space="preserve">  This column must list QAPE expenditure only.  Do NOT list non-QAPE expenditure.  Non-QAPE expenditure cannot  cotribute to your QAPE threshold.</t>
        </r>
      </text>
    </comment>
    <comment ref="K173" authorId="0" shapeId="0">
      <text>
        <r>
          <rPr>
            <b/>
            <sz val="8"/>
            <color indexed="81"/>
            <rFont val="Tahoma"/>
            <family val="2"/>
          </rPr>
          <t>NOTE</t>
        </r>
        <r>
          <rPr>
            <sz val="8"/>
            <color indexed="81"/>
            <rFont val="Tahoma"/>
            <family val="2"/>
          </rPr>
          <t>:  This threshold adjustment only pertains to QAPE items</t>
        </r>
      </text>
    </comment>
  </commentList>
</comments>
</file>

<file path=xl/sharedStrings.xml><?xml version="1.0" encoding="utf-8"?>
<sst xmlns="http://schemas.openxmlformats.org/spreadsheetml/2006/main" count="1097" uniqueCount="542">
  <si>
    <r>
      <t>photography</t>
    </r>
    <r>
      <rPr>
        <sz val="10"/>
        <rFont val="Arial"/>
        <family val="2"/>
      </rPr>
      <t xml:space="preserve"> is </t>
    </r>
    <r>
      <rPr>
        <u/>
        <sz val="10"/>
        <rFont val="Arial"/>
        <family val="2"/>
      </rPr>
      <t>non-QAPE</t>
    </r>
  </si>
  <si>
    <t>Development expenditure breakdown</t>
  </si>
  <si>
    <t>FINANCE</t>
  </si>
  <si>
    <t>LEVIES</t>
  </si>
  <si>
    <t>GRAND TOTAL</t>
  </si>
  <si>
    <t>PRINCIPAL CAST</t>
  </si>
  <si>
    <t>SUPPORTING CAST</t>
  </si>
  <si>
    <t>TRAVEL &amp; TRANSPORT</t>
  </si>
  <si>
    <t xml:space="preserve">  -  Audit</t>
  </si>
  <si>
    <t xml:space="preserve">  -  Cashflow/Interest</t>
  </si>
  <si>
    <t xml:space="preserve">  -  Financing</t>
  </si>
  <si>
    <t xml:space="preserve">  -  Title Search</t>
  </si>
  <si>
    <t xml:space="preserve">  -  Gap Legals</t>
  </si>
  <si>
    <t xml:space="preserve">  -  Equity Legals</t>
  </si>
  <si>
    <t>PROD MANAGEMENT</t>
  </si>
  <si>
    <t>PROD ACCOUNTING</t>
  </si>
  <si>
    <t>AD'S and SCRIPT SUPER</t>
  </si>
  <si>
    <t>MAKEUP</t>
  </si>
  <si>
    <t>HAIR</t>
  </si>
  <si>
    <t>ART (DESIGN) CREW</t>
  </si>
  <si>
    <t>ACTION VEHICLES</t>
  </si>
  <si>
    <t xml:space="preserve">LIVESTOCK </t>
  </si>
  <si>
    <t>VIZ FX and ANIMATION</t>
  </si>
  <si>
    <t>OHSS and SAFETY</t>
  </si>
  <si>
    <t>TUITION and TECH ADV</t>
  </si>
  <si>
    <t>SECOND UNIT</t>
  </si>
  <si>
    <t>OFFSHORE CREW</t>
  </si>
  <si>
    <t>FINAL QAPE</t>
  </si>
  <si>
    <t>ATL QAPE</t>
  </si>
  <si>
    <r>
      <t xml:space="preserve">EXPENDITURE AS A FOREIGN RESIDENT COMPANY </t>
    </r>
    <r>
      <rPr>
        <b/>
        <i/>
        <sz val="10"/>
        <rFont val="Arial"/>
        <family val="2"/>
      </rPr>
      <t>(Worksheet g)</t>
    </r>
  </si>
  <si>
    <r>
      <t xml:space="preserve">EXPENDITURE ON FLIGHTS TO AND FROM AUSTRALIA </t>
    </r>
    <r>
      <rPr>
        <b/>
        <i/>
        <sz val="10"/>
        <rFont val="Arial"/>
        <family val="2"/>
      </rPr>
      <t>(Worksheet h)</t>
    </r>
  </si>
  <si>
    <r>
      <t xml:space="preserve">EXPENDITURE INCURRED ON TRAVEL COSTS IN OTHER COUNTRIES  </t>
    </r>
    <r>
      <rPr>
        <b/>
        <i/>
        <sz val="10"/>
        <rFont val="Arial"/>
        <family val="2"/>
      </rPr>
      <t>(Worksheet i)</t>
    </r>
  </si>
  <si>
    <t>EXPENDITURE</t>
  </si>
  <si>
    <t>QAPE</t>
  </si>
  <si>
    <t>COST</t>
  </si>
  <si>
    <t>STORY</t>
  </si>
  <si>
    <t>DEVELOP</t>
  </si>
  <si>
    <t>PRODUCERS</t>
  </si>
  <si>
    <t>DIRECTOR</t>
  </si>
  <si>
    <t>CAST</t>
  </si>
  <si>
    <t>FRINGES</t>
  </si>
  <si>
    <t>TOTAL ATL</t>
  </si>
  <si>
    <t>CAMERA</t>
  </si>
  <si>
    <t>SOUND</t>
  </si>
  <si>
    <t>LIGHTING</t>
  </si>
  <si>
    <t>GRIPS</t>
  </si>
  <si>
    <t>COSTUME</t>
  </si>
  <si>
    <t>CONSTRUCTION</t>
  </si>
  <si>
    <t>SFX &amp; GUNS</t>
  </si>
  <si>
    <t>TOTAL WAGES</t>
  </si>
  <si>
    <t>STUNTS</t>
  </si>
  <si>
    <t>MUSIC</t>
  </si>
  <si>
    <t>COSTUMES</t>
  </si>
  <si>
    <t>LOCATIONS</t>
  </si>
  <si>
    <t>STAGE RENTAL</t>
  </si>
  <si>
    <t>PROPS &amp; SETS</t>
  </si>
  <si>
    <t>LIVESTOCK</t>
  </si>
  <si>
    <t>SAFETY</t>
  </si>
  <si>
    <t>INSURANCES</t>
  </si>
  <si>
    <t>TOTAL PRODUCTION</t>
  </si>
  <si>
    <r>
      <t xml:space="preserve">DEVELOPMENT EXPENDITURE BREAKDOWN </t>
    </r>
    <r>
      <rPr>
        <b/>
        <i/>
        <sz val="10"/>
        <rFont val="Arial"/>
        <family val="2"/>
      </rPr>
      <t>(Worksheet f)</t>
    </r>
  </si>
  <si>
    <t>Enter figures manually from Worksheet (d)</t>
  </si>
  <si>
    <t>TOTAL POST PRODUCTION</t>
  </si>
  <si>
    <t>TOTAL BELOW THE LINE</t>
  </si>
  <si>
    <t>LEGAL</t>
  </si>
  <si>
    <t>OVERHEAD</t>
  </si>
  <si>
    <t>SUB TOTAL</t>
  </si>
  <si>
    <t>COMPLETION BOND</t>
  </si>
  <si>
    <t>CONTINGENCY</t>
  </si>
  <si>
    <t>Expenditure incurred on travel costs in other countries</t>
  </si>
  <si>
    <t>OVERTIME &amp; LOADINGS</t>
  </si>
  <si>
    <t>ANIMATION and PUPPETRY</t>
  </si>
  <si>
    <t>FILM &amp; LAB - SHOOT</t>
  </si>
  <si>
    <t>STOCK FTGE &amp; ARCHIVE</t>
  </si>
  <si>
    <t>in US Dollars</t>
  </si>
  <si>
    <t>ADJUSTMENT (if applicable)  for</t>
  </si>
  <si>
    <t>(B1)</t>
  </si>
  <si>
    <t>(B2)</t>
  </si>
  <si>
    <t>CO-PRODUCER</t>
  </si>
  <si>
    <t xml:space="preserve">AUSTRALIAN </t>
  </si>
  <si>
    <t>APPLICANT</t>
  </si>
  <si>
    <t>FOREIGN</t>
  </si>
  <si>
    <t>MARKETING</t>
  </si>
  <si>
    <r>
      <t>NB</t>
    </r>
    <r>
      <rPr>
        <sz val="10"/>
        <rFont val="Arial"/>
        <family val="2"/>
      </rPr>
      <t>:  All payroll tax and fringes on the overseas portion of the fee would be non-QAPE</t>
    </r>
  </si>
  <si>
    <t>Pre -China</t>
  </si>
  <si>
    <t>Shoot - China</t>
  </si>
  <si>
    <t>(C)</t>
  </si>
  <si>
    <t>QAPE spreadsheet</t>
  </si>
  <si>
    <t>PRODUCER OFFSET</t>
  </si>
  <si>
    <t>a</t>
  </si>
  <si>
    <t>c</t>
  </si>
  <si>
    <t>d</t>
  </si>
  <si>
    <t>e</t>
  </si>
  <si>
    <t>f</t>
  </si>
  <si>
    <t>g</t>
  </si>
  <si>
    <t>PLEASE NOTE</t>
  </si>
  <si>
    <t>ADJUSTMENT (if applicable) for</t>
  </si>
  <si>
    <t>There are two types of exchange rates to be calculated - both for different purposes:</t>
  </si>
  <si>
    <t>Purchase Price</t>
  </si>
  <si>
    <t>of purchase</t>
  </si>
  <si>
    <t>Total Spent</t>
  </si>
  <si>
    <t>Date QAPE first incurred:</t>
  </si>
  <si>
    <t>Date QAPE last incurred</t>
  </si>
  <si>
    <t>Exchange Rate:</t>
  </si>
  <si>
    <t>EXCHANGE RATE #1</t>
  </si>
  <si>
    <t>EXCHANGE RATE #2</t>
  </si>
  <si>
    <t>GRIP EQUIP</t>
  </si>
  <si>
    <t>UNIT FACILITIES</t>
  </si>
  <si>
    <t>RENTALS &amp; STORES</t>
  </si>
  <si>
    <t>HOTEL, LIVING,CATERING</t>
  </si>
  <si>
    <t>OFFICE EXPENSES</t>
  </si>
  <si>
    <t>OFFSHORE SHOOT</t>
  </si>
  <si>
    <t>SECOND UNIT EXPENSES</t>
  </si>
  <si>
    <t>POST: CREW WAGES</t>
  </si>
  <si>
    <t>POST:OFFICE &amp; RENTALS</t>
  </si>
  <si>
    <t>POST: TRAVEL &amp; HOTEL</t>
  </si>
  <si>
    <t>POST:  LAB (IMAGE)</t>
  </si>
  <si>
    <t>POST:  CGI/VFX</t>
  </si>
  <si>
    <t>POST:  SOUND</t>
  </si>
  <si>
    <t>PUBLICITY &amp; STILLS</t>
  </si>
  <si>
    <t>Y / N</t>
  </si>
  <si>
    <t>Code</t>
  </si>
  <si>
    <t>Date</t>
  </si>
  <si>
    <t>Payee</t>
  </si>
  <si>
    <t>Details</t>
  </si>
  <si>
    <t>Amount</t>
  </si>
  <si>
    <t>(A)</t>
  </si>
  <si>
    <t>check</t>
  </si>
  <si>
    <t>ALL IN AUD</t>
  </si>
  <si>
    <t>TOTAL</t>
  </si>
  <si>
    <t>DELIVERY</t>
  </si>
  <si>
    <t>EXPENDITURE IN A FOREIGN CURRENCY - THRESHOLD CALCULATION</t>
  </si>
  <si>
    <t>Total QAPE as per above:</t>
  </si>
  <si>
    <t>Revised QAPE for THRESHOLD purposes only:</t>
  </si>
  <si>
    <t>Exchange Rate Adjustment for THRESHOLD ONLY</t>
  </si>
  <si>
    <t xml:space="preserve">ABOVE THE LINE Exchange Rate adjustment </t>
  </si>
  <si>
    <t xml:space="preserve">BELOW THE LINE Exchange Rate adjustment </t>
  </si>
  <si>
    <t>for THRESHOLD</t>
  </si>
  <si>
    <t>ABOVE THE LINE</t>
  </si>
  <si>
    <t>BELOW THE LINE</t>
  </si>
  <si>
    <t>Average:</t>
  </si>
  <si>
    <t>Story rights purchase</t>
  </si>
  <si>
    <t>EXCLUSIONS</t>
  </si>
  <si>
    <t>ADJUSTMENT</t>
  </si>
  <si>
    <t>Exchange Rate EXCLUSIONS Adjustment - ABOVE THE LINE</t>
  </si>
  <si>
    <t>Exchange Rate TOTAL Adjustment - ABOVE THE LINE</t>
  </si>
  <si>
    <t>Exchange Rate TOTAL Adjustment - BELOW THE LINE</t>
  </si>
  <si>
    <t>Exchange Rate EXCLUSIONS Adjustment - BELOW THE LINE</t>
  </si>
  <si>
    <t>expenditure in foreign currency</t>
  </si>
  <si>
    <t>Example Only:</t>
  </si>
  <si>
    <t>Name</t>
  </si>
  <si>
    <t>Aust.</t>
  </si>
  <si>
    <t>Flight</t>
  </si>
  <si>
    <t>Production</t>
  </si>
  <si>
    <t>Service</t>
  </si>
  <si>
    <t>Total</t>
  </si>
  <si>
    <t>non</t>
  </si>
  <si>
    <t>Contract</t>
  </si>
  <si>
    <t>Comments</t>
  </si>
  <si>
    <t xml:space="preserve">of </t>
  </si>
  <si>
    <t>Resident</t>
  </si>
  <si>
    <t>From</t>
  </si>
  <si>
    <t>To</t>
  </si>
  <si>
    <t>Period</t>
  </si>
  <si>
    <t>Provider</t>
  </si>
  <si>
    <t>Cost</t>
  </si>
  <si>
    <t>sighted</t>
  </si>
  <si>
    <t>Travel</t>
  </si>
  <si>
    <t>Y  /  N</t>
  </si>
  <si>
    <t>(eg:  pre/shoot/post)</t>
  </si>
  <si>
    <t>John Smith</t>
  </si>
  <si>
    <t>Y</t>
  </si>
  <si>
    <t>Sydney</t>
  </si>
  <si>
    <t>Bangkok</t>
  </si>
  <si>
    <t>Pre-production</t>
  </si>
  <si>
    <t>Showtravel</t>
  </si>
  <si>
    <t>Betty Smith</t>
  </si>
  <si>
    <t>N</t>
  </si>
  <si>
    <t>LA</t>
  </si>
  <si>
    <t>Shoot</t>
  </si>
  <si>
    <t>Qantas</t>
  </si>
  <si>
    <t>Bill Smith</t>
  </si>
  <si>
    <t>CAMERA EQUIP</t>
  </si>
  <si>
    <t>SOUND EQUIP</t>
  </si>
  <si>
    <t>LIGHTING EQUIP</t>
  </si>
  <si>
    <t>FILM</t>
  </si>
  <si>
    <t>Covering page</t>
  </si>
  <si>
    <t xml:space="preserve"> </t>
  </si>
  <si>
    <t xml:space="preserve">TOTAL </t>
  </si>
  <si>
    <t>FRINGES &amp; WORK.COMP.</t>
  </si>
  <si>
    <t>CASTING FEES</t>
  </si>
  <si>
    <t>STANDINS and DOUBLES</t>
  </si>
  <si>
    <t>EXTRAS (CROWD)</t>
  </si>
  <si>
    <t>MU &amp; HAIR</t>
  </si>
  <si>
    <t>VFX (PHYSICAL)</t>
  </si>
  <si>
    <t>NON-QAPE &amp;</t>
  </si>
  <si>
    <t>ATL QAPE Reduction if applicable</t>
  </si>
  <si>
    <t>Exchange Rate</t>
  </si>
  <si>
    <t>Adjustment</t>
  </si>
  <si>
    <t>Purchase</t>
  </si>
  <si>
    <t>date</t>
  </si>
  <si>
    <t xml:space="preserve">Price at time </t>
  </si>
  <si>
    <t>in Aust. dollars</t>
  </si>
  <si>
    <t>Dili</t>
  </si>
  <si>
    <t>Jack Smith</t>
  </si>
  <si>
    <t>Air North</t>
  </si>
  <si>
    <t>Total:</t>
  </si>
  <si>
    <t xml:space="preserve">Travel costs include accommodation /  per diems / transportation </t>
  </si>
  <si>
    <t>Country</t>
  </si>
  <si>
    <t>Provided</t>
  </si>
  <si>
    <t>Indonesia</t>
  </si>
  <si>
    <t>Taxi</t>
  </si>
  <si>
    <t>Bali Taxi Co.</t>
  </si>
  <si>
    <t>Betty Jones</t>
  </si>
  <si>
    <t>Petrol</t>
  </si>
  <si>
    <t>BP Denpasar</t>
  </si>
  <si>
    <t>Accomm.</t>
  </si>
  <si>
    <t>Bali Hyatt</t>
  </si>
  <si>
    <t>HOW TO CALCULATE YOUR EXCHANGE RATES</t>
  </si>
  <si>
    <t>Exchange Rate #2</t>
  </si>
  <si>
    <t>Purchase price using</t>
  </si>
  <si>
    <t>Exchange Rate #1</t>
  </si>
  <si>
    <t>Accomm - Aust. crew</t>
  </si>
  <si>
    <t>Hire of equipment (in the US)</t>
  </si>
  <si>
    <t>Purchase of props (in the US)</t>
  </si>
  <si>
    <t>h</t>
  </si>
  <si>
    <t>i</t>
  </si>
  <si>
    <t>j</t>
  </si>
  <si>
    <t>k</t>
  </si>
  <si>
    <t>Expenditure on an Australian resident working both in Australia and overseas</t>
  </si>
  <si>
    <t>Sample:</t>
  </si>
  <si>
    <t>Total Fee:</t>
  </si>
  <si>
    <t>Divide their fee up into actual weeks worked.</t>
  </si>
  <si>
    <t>Pre - Australia</t>
  </si>
  <si>
    <t>weeks</t>
  </si>
  <si>
    <t>Shoot - Australia</t>
  </si>
  <si>
    <t>non-QAPE</t>
  </si>
  <si>
    <t xml:space="preserve">week </t>
  </si>
  <si>
    <r>
      <t xml:space="preserve">All work by the </t>
    </r>
    <r>
      <rPr>
        <u/>
        <sz val="10"/>
        <rFont val="Arial"/>
        <family val="2"/>
      </rPr>
      <t>non-Australian resident</t>
    </r>
    <r>
      <rPr>
        <sz val="10"/>
        <rFont val="Arial"/>
        <family val="2"/>
      </rPr>
      <t xml:space="preserve"> that takes place </t>
    </r>
    <r>
      <rPr>
        <u/>
        <sz val="10"/>
        <rFont val="Arial"/>
        <family val="2"/>
      </rPr>
      <t>in Australia</t>
    </r>
    <r>
      <rPr>
        <sz val="10"/>
        <rFont val="Arial"/>
        <family val="2"/>
      </rPr>
      <t xml:space="preserve"> is considered </t>
    </r>
    <r>
      <rPr>
        <u/>
        <sz val="10"/>
        <rFont val="Arial"/>
        <family val="2"/>
      </rPr>
      <t>QAPE</t>
    </r>
  </si>
  <si>
    <r>
      <t xml:space="preserve">All work by the </t>
    </r>
    <r>
      <rPr>
        <u/>
        <sz val="10"/>
        <rFont val="Arial"/>
        <family val="2"/>
      </rPr>
      <t>non-Australian resident</t>
    </r>
    <r>
      <rPr>
        <sz val="10"/>
        <rFont val="Arial"/>
        <family val="2"/>
      </rPr>
      <t xml:space="preserve"> that takes place in </t>
    </r>
    <r>
      <rPr>
        <u/>
        <sz val="10"/>
        <rFont val="Arial"/>
        <family val="2"/>
      </rPr>
      <t>another country</t>
    </r>
    <r>
      <rPr>
        <sz val="10"/>
        <rFont val="Arial"/>
        <family val="2"/>
      </rPr>
      <t xml:space="preserve"> is considered </t>
    </r>
    <r>
      <rPr>
        <u/>
        <sz val="10"/>
        <rFont val="Arial"/>
        <family val="2"/>
      </rPr>
      <t>non-QAPE</t>
    </r>
  </si>
  <si>
    <t xml:space="preserve">for 6 weeks and Vietnam for 4 weeks. </t>
  </si>
  <si>
    <t>Shoot - Vietnam</t>
  </si>
  <si>
    <t>Post - Australia</t>
  </si>
  <si>
    <t>This is not expected to impact on the majority of Producer Offset projects, as they are primarily developed by Australian production companies.  However, please complete Worksheet (g) if applicable.  Any expenditure as a foreign resident as outlined in this worksheet must be listed manually as an exclusion in Column (B) on the QAPE spreadsheet.</t>
  </si>
  <si>
    <t>Expenditure on flights to and from Australia</t>
  </si>
  <si>
    <t>Expenditure on a 'non-Australian' resident working both in Australia and overseas</t>
  </si>
  <si>
    <t>Refer to worksheet (d)</t>
  </si>
  <si>
    <t>6-6100</t>
  </si>
  <si>
    <t>(eg: car hire, taxi, petrol, parking)</t>
  </si>
  <si>
    <t>IF APPLICABLE - Plus expenditure by foreign co-producing partner (if expenditure had been QAPE).</t>
  </si>
  <si>
    <t>date QAPE first incurred</t>
  </si>
  <si>
    <t>date QAPE last incurred</t>
  </si>
  <si>
    <t>Crew or</t>
  </si>
  <si>
    <t>Cast</t>
  </si>
  <si>
    <t>Crew</t>
  </si>
  <si>
    <t xml:space="preserve">No. days </t>
  </si>
  <si>
    <t>in</t>
  </si>
  <si>
    <t>n/a</t>
  </si>
  <si>
    <t>Joe Blow</t>
  </si>
  <si>
    <t>Katie Jones</t>
  </si>
  <si>
    <t>non-</t>
  </si>
  <si>
    <t>Hong Kong</t>
  </si>
  <si>
    <t>HK</t>
  </si>
  <si>
    <t>Therefore only incoming fare to Aust = QAPE</t>
  </si>
  <si>
    <t>US resident travelling to Aust for shoot.</t>
  </si>
  <si>
    <t>US resident travelling from Sydney to O/S</t>
  </si>
  <si>
    <t>QAPE /</t>
  </si>
  <si>
    <t>Joe Bloggs</t>
  </si>
  <si>
    <t>Jet Airways</t>
  </si>
  <si>
    <t>Flights for casting in US</t>
  </si>
  <si>
    <t>CODE</t>
  </si>
  <si>
    <t xml:space="preserve">  -  Bank Fees</t>
  </si>
  <si>
    <t xml:space="preserve">  -  Company Fees</t>
  </si>
  <si>
    <t xml:space="preserve">  -  Production Legals</t>
  </si>
  <si>
    <t>Enter manually</t>
  </si>
  <si>
    <t>AUD =</t>
  </si>
  <si>
    <t>USD</t>
  </si>
  <si>
    <t>EXCHANGE RATE #1 (FOR THRESHOLD PURPOSES ONLY) -  1ST DAY OF PRINCIPAL PHOTOGRAPHY</t>
  </si>
  <si>
    <t xml:space="preserve">EXCHANGE RATE #2 (TO DETERMINE QAPE)  - AVERAGE EXCHANGE RATE TO BE USED </t>
  </si>
  <si>
    <t>Suzie Briggs</t>
  </si>
  <si>
    <t>Qantas Airways</t>
  </si>
  <si>
    <t>Holiday Inn Canberra</t>
  </si>
  <si>
    <t>Hilton New York</t>
  </si>
  <si>
    <t>Interest on development loan</t>
  </si>
  <si>
    <t>Flights for Aust. Location recce</t>
  </si>
  <si>
    <t>Accom. For Aust location recce</t>
  </si>
  <si>
    <t>Accom for US location recce</t>
  </si>
  <si>
    <t xml:space="preserve">SAMPLE ONLY:  </t>
  </si>
  <si>
    <t>QAPE ONLY</t>
  </si>
  <si>
    <t>FINAL QAPE SPREADSHEET (40%)</t>
  </si>
  <si>
    <t>Rebate calculation @ 40% of QAPE</t>
  </si>
  <si>
    <t>DEVELOPMENT BREAKDOWN TO DETERMINE QAPE</t>
  </si>
  <si>
    <t>ScreenNSW</t>
  </si>
  <si>
    <t>Just So Productions Pty Ltd</t>
  </si>
  <si>
    <t>Making of sizzle reel</t>
  </si>
  <si>
    <t>Production Company Pty Ltd</t>
  </si>
  <si>
    <t>Total QAPE</t>
  </si>
  <si>
    <t>Total Non-QAPE</t>
  </si>
  <si>
    <t>Source</t>
  </si>
  <si>
    <t>Development Loan</t>
  </si>
  <si>
    <t>Interest on Loan</t>
  </si>
  <si>
    <t>ABC</t>
  </si>
  <si>
    <t>Non-QAPE</t>
  </si>
  <si>
    <t>Bob Jones Pty Ltd</t>
  </si>
  <si>
    <t>6-1023</t>
  </si>
  <si>
    <t>6-1089</t>
  </si>
  <si>
    <t>GL Code</t>
  </si>
  <si>
    <t>Post House Pictures Pty Ltd</t>
  </si>
  <si>
    <t>6-1040</t>
  </si>
  <si>
    <t>Another Film Pty Ltd</t>
  </si>
  <si>
    <t>Reimburse for production services</t>
  </si>
  <si>
    <t>ABOUT THIS DOCUMENT</t>
  </si>
  <si>
    <t>Interested party transactions</t>
  </si>
  <si>
    <r>
      <rPr>
        <b/>
        <sz val="10"/>
        <rFont val="Arial"/>
        <family val="2"/>
      </rPr>
      <t>Remember</t>
    </r>
    <r>
      <rPr>
        <sz val="10"/>
        <rFont val="Arial"/>
        <family val="2"/>
      </rPr>
      <t>:  you do not need to do this calculation if your QAPE is under $15M.</t>
    </r>
  </si>
  <si>
    <r>
      <t xml:space="preserve">INTERESTED PARTY TRANSACTIONS </t>
    </r>
    <r>
      <rPr>
        <b/>
        <i/>
        <sz val="10"/>
        <rFont val="Arial"/>
        <family val="2"/>
      </rPr>
      <t>(Worksheet e)</t>
    </r>
  </si>
  <si>
    <t>Total Film Expenditure</t>
  </si>
  <si>
    <t>QAPE CALCULATION SUMMARY</t>
  </si>
  <si>
    <t>(if applicable)</t>
  </si>
  <si>
    <t>Use Exchange rate #2</t>
  </si>
  <si>
    <t xml:space="preserve">You cannot arbitrarily assign a value to a piece of capital equipment (an asset which your company owns or leases). For QAPE purposes, it has to be the tax depreciable amount according to tax law. </t>
  </si>
  <si>
    <r>
      <t xml:space="preserve">Manually input your total film expenditure into Column (A).  These figures must match the "estimate final costs" on your final cost report.  For </t>
    </r>
    <r>
      <rPr>
        <i/>
        <u/>
        <sz val="10"/>
        <rFont val="Arial"/>
        <family val="2"/>
      </rPr>
      <t>official co-productions</t>
    </r>
    <r>
      <rPr>
        <sz val="10"/>
        <rFont val="Arial"/>
        <family val="2"/>
      </rPr>
      <t xml:space="preserve"> these figures should be the combined expenditure of both the Australian co-producing partner (the applicant) and the foreign co-producing partner in Australian dollars.</t>
    </r>
  </si>
  <si>
    <t xml:space="preserve">Where an applicant company holds a depreciating asset and uses it in the making of the film, the company’s production expenditure on the film includes an amount equal only to the decline in the value of the asset to the extent to which that decline is reasonably attributable to the use of the asset in the making of the film. </t>
  </si>
  <si>
    <t>OVERHEADS CALCULATION</t>
  </si>
  <si>
    <t>$500,000 cap</t>
  </si>
  <si>
    <t>5% of Total Film Expenditure</t>
  </si>
  <si>
    <t>Actual overheads claimed as QAPE</t>
  </si>
  <si>
    <t>TFE cross check:</t>
  </si>
  <si>
    <r>
      <t xml:space="preserve">For the purposes of meeting the </t>
    </r>
    <r>
      <rPr>
        <u/>
        <sz val="11"/>
        <rFont val="Arial"/>
        <family val="2"/>
      </rPr>
      <t>QAPE thresholds</t>
    </r>
    <r>
      <rPr>
        <sz val="11"/>
        <rFont val="Arial"/>
        <family val="2"/>
      </rPr>
      <t>, expenditure must be converted into Australian dollars using the foreign exchange rate for the day on which principal photography commenced.  This is to provide certainty to applicants that they have met the requisite QAPE threshold.</t>
    </r>
  </si>
  <si>
    <r>
      <t xml:space="preserve">For the purposes of </t>
    </r>
    <r>
      <rPr>
        <u/>
        <sz val="11"/>
        <rFont val="Arial"/>
        <family val="2"/>
      </rPr>
      <t>calculating the final QAPE figure</t>
    </r>
    <r>
      <rPr>
        <sz val="11"/>
        <rFont val="Arial"/>
        <family val="2"/>
      </rPr>
      <t xml:space="preserve"> upon which the Producer Offset is based, the exchange rate used for expenditure in a foreign currency will be averaged across the entire period in which QAPE occurred.</t>
    </r>
  </si>
  <si>
    <r>
      <t xml:space="preserve">Therefore your final QAPE figures will probably be different to your actual expenditure as reported in your general ledger or cost report.  This adjustment </t>
    </r>
    <r>
      <rPr>
        <b/>
        <u/>
        <sz val="11"/>
        <rFont val="Arial"/>
        <family val="2"/>
      </rPr>
      <t>must be reflected on your final QAPE spreadsheet</t>
    </r>
    <r>
      <rPr>
        <sz val="11"/>
        <rFont val="Arial"/>
        <family val="2"/>
      </rPr>
      <t>, and the offset will be based on this adjusted amount.</t>
    </r>
  </si>
  <si>
    <t>•</t>
  </si>
  <si>
    <t xml:space="preserve">Therefore, if  you are claiming the decline in value on an asset used for the making of the film you will need to include an asset register and depreciation schedule with your application confirming how the value of the asset has been calculated.  We would expect this to match how the company has treated this asset for their own company tax return. </t>
  </si>
  <si>
    <t>DEPRECIATING ASSETS SCHEDULE - FOR NOTING ONLY - NO WORKSHEET ASSOCIATED WITH ASSETS</t>
  </si>
  <si>
    <t>GST WORKSHEET - NO LONGER APPLICABLE</t>
  </si>
  <si>
    <t>ONLY COMPLETE THIS SECTION IF YOUR QAPE IS $15M OR MORE</t>
  </si>
  <si>
    <t>(NB:  'two week rule' for non-cast applies)</t>
  </si>
  <si>
    <t>Expenditure as a foreign resident company</t>
  </si>
  <si>
    <r>
      <t xml:space="preserve">This worksheet is intended </t>
    </r>
    <r>
      <rPr>
        <u/>
        <sz val="10"/>
        <rFont val="Arial"/>
        <family val="2"/>
      </rPr>
      <t>for guidance only</t>
    </r>
    <r>
      <rPr>
        <sz val="10"/>
        <rFont val="Arial"/>
        <family val="2"/>
      </rPr>
      <t>, to assist you in working out your exclusions relating to travel costs incurred in other countries.  NB:  this worksheet is not linked to the QAPE spreadsheet.</t>
    </r>
  </si>
  <si>
    <r>
      <t xml:space="preserve">EXPENDITURE ON A  'NON-AUSTRALIAN ' RESIDENT WORKING BOTH IN AUSTRALIA &amp; OVERSEAS </t>
    </r>
    <r>
      <rPr>
        <b/>
        <i/>
        <sz val="10"/>
        <rFont val="Arial"/>
        <family val="2"/>
      </rPr>
      <t>(Worksheet j)</t>
    </r>
  </si>
  <si>
    <t>For projects with QAPE of $15M or over only</t>
  </si>
  <si>
    <t>First day of principal photography:</t>
  </si>
  <si>
    <t>6-0221</t>
  </si>
  <si>
    <t>Writer's fee</t>
  </si>
  <si>
    <t>6-0222</t>
  </si>
  <si>
    <t>Researcher</t>
  </si>
  <si>
    <t xml:space="preserve">If you incurred any expenditure on flights to and from Australia, you must complete this worksheet in order to calculate QAPE relating to these travel costs.  </t>
  </si>
  <si>
    <t>Please complete the 'comments' column to clarify why expenditure is being excluded or included as QAPE.</t>
  </si>
  <si>
    <r>
      <rPr>
        <b/>
        <sz val="10"/>
        <rFont val="Arial"/>
        <family val="2"/>
      </rPr>
      <t xml:space="preserve">NB:  </t>
    </r>
    <r>
      <rPr>
        <sz val="10"/>
        <rFont val="Arial"/>
        <family val="2"/>
      </rPr>
      <t xml:space="preserve">The above example also pertains to non-Australian residents working on </t>
    </r>
    <r>
      <rPr>
        <b/>
        <sz val="10"/>
        <rFont val="Arial"/>
        <family val="2"/>
      </rPr>
      <t>official co-productions</t>
    </r>
  </si>
  <si>
    <r>
      <t>NB</t>
    </r>
    <r>
      <rPr>
        <sz val="10"/>
        <rFont val="Arial"/>
        <family val="2"/>
      </rPr>
      <t>:  If any other work takes place outside Australia (eg. post synching) - this would also be non-QAPE</t>
    </r>
  </si>
  <si>
    <t>Pre-pre production (Aust)</t>
  </si>
  <si>
    <t>Delivery - Australia</t>
  </si>
  <si>
    <t>Total QAPE:</t>
  </si>
  <si>
    <t>Total non-QAPE:</t>
  </si>
  <si>
    <t>The information below is for guidance only.  Please complete blank breakdown on next page.</t>
  </si>
  <si>
    <t>Please complete breakdown below - NB:  this spreadsheet is LOCKED - you can enter data but not insert lines.  Contact the POCU if you need to insert more lines.</t>
  </si>
  <si>
    <t>20% of Total Film Expendtiure (cap on ATL)</t>
  </si>
  <si>
    <t>Rebate as a % of Total Film Expenditure</t>
  </si>
  <si>
    <t>Acceptable examples:</t>
  </si>
  <si>
    <r>
      <t xml:space="preserve">EXPENDITURE IN A FOREIGN CURRENCY CALCULATOR </t>
    </r>
    <r>
      <rPr>
        <b/>
        <i/>
        <sz val="10"/>
        <color indexed="9"/>
        <rFont val="Arial"/>
        <family val="2"/>
      </rPr>
      <t>(Worksheet d)</t>
    </r>
  </si>
  <si>
    <t>Unacceptable example (what NOT to do):</t>
  </si>
  <si>
    <t>(d) EXPENDITURE INCURRED IN A FOREIGN CURRENCY</t>
  </si>
  <si>
    <t>(e) INTERESTED  PARTY TRANSACTIONS</t>
  </si>
  <si>
    <t>(f) DEVELOPMENT EXPENDITURE</t>
  </si>
  <si>
    <t>(g) EXPENDITURE AS A FOREIGN RESIDENT COMPANY</t>
  </si>
  <si>
    <t>(h) EXPENDITURE ON FLIGHTS TO AND FROM AUSTRALIA</t>
  </si>
  <si>
    <t xml:space="preserve">(i) EXPENDITURE INCURRED ON TRAVEL COSTS IN OTHER COUNTRIES </t>
  </si>
  <si>
    <t>(k) EXPENDITURE ON AN AUSTRALIAN RESIDENT WORKING BOTH IN AUSTRALIA &amp; OVERSEAS</t>
  </si>
  <si>
    <t>PLEASE CONTACT THE PRODUCER OFFSET &amp; CO-PRODUCER UNIT BEFORE COMMENCING THIS SHEET</t>
  </si>
  <si>
    <t xml:space="preserve">Regardless of which official rates you use, you will need to provide a print out of the method of your foreign currency calculations and the figures on which they are based.  Please use the same rate source for both calculations.  </t>
  </si>
  <si>
    <t>(insert comments as appropriate)</t>
  </si>
  <si>
    <t>COMMENT ON</t>
  </si>
  <si>
    <t>(the following are examples only - please complete and adjust as per your individual requirements)</t>
  </si>
  <si>
    <r>
      <t xml:space="preserve">If your project is an </t>
    </r>
    <r>
      <rPr>
        <i/>
        <u/>
        <sz val="10"/>
        <rFont val="Arial"/>
        <family val="2"/>
      </rPr>
      <t>official co-production</t>
    </r>
    <r>
      <rPr>
        <sz val="10"/>
        <rFont val="Arial"/>
        <family val="2"/>
      </rPr>
      <t xml:space="preserve"> list all expenditure by the foreign co-producing partner in Column (B1).  None of this expenditure is QAPE, but as noted above, makes up part of your total film expenditure.</t>
    </r>
  </si>
  <si>
    <t>Therefore the amount of $32,000 would be non-QAPE</t>
  </si>
  <si>
    <t>(j) EXPENDITURE ON A 'NON-AUST' RESIDENT WORKING BOTH IN AUSTRALIA &amp; OVERSEAS</t>
  </si>
  <si>
    <t>Post - China</t>
  </si>
  <si>
    <t>If you incurred any expenditure on an Australian resident who worked both in Australia and overseas, you must complete this worksheet in order to show how you calculated your QAPE.  NB:  This worksheet is not linked to the QAPE spreadsheet.</t>
  </si>
  <si>
    <t>Please fill out the "comment on cost" column to clarify your exclusions.  For example - apportionment of fee for overseas development, overseas copyright purchase, gratuities.  This information helps streamline our assessment process.  It doesn't matter if the text cannot be seen in the printed version, as it will be visible in the electronic version.</t>
  </si>
  <si>
    <t>If your QAPE is $15M or above, and the applicant company incurs any expenditure in a foreign currency (regardless of whether that expenditure was QAPE or non-QAPE), all expenditure in a foreign currency must be converted into Australian dollars and recorded as outlined in this worksheet.  NB:  This does not include expenditure by the foreign co-producing partner as this is already accounted for in Column (B1).</t>
  </si>
  <si>
    <t>If you incurred any expenditure on flights to and from Australia, you must complete this worksheet in order to calculate QAPE relating to these travel costs.  Please complete the 'comment on cost' column to clarify why expenditure is being excluded or included as QAPE.  NB:  this worksheet is not linked to the QAPE spreadsheet.</t>
  </si>
  <si>
    <t>If you incurred any expenditure on a 'non-Australian' resident who worked both in Australia and overseas, you must complete this worksheet in order to show how you calculated your QAPE. NB:  This worksheet is not linked to the QAPE spreadsheet.</t>
  </si>
  <si>
    <t>If your QAPE is $15M or above, and the applicant company incurs any expenditure in a foreign currency (regardless of whether that expenditure was QAPE or non-QAPE), all expenditure in a foreign currency must be converted into Australian dollars and recorded as outlined below.  NB:  This does not include expenditure by the foreign co-producing partner as this is already accounted for in Column (B1).</t>
  </si>
  <si>
    <t>Crew member who is US resident is employed on a film that is shooting in Australia</t>
  </si>
  <si>
    <t>Is the overhead cap exceeded?</t>
  </si>
  <si>
    <t>PROJECT TITLE:</t>
  </si>
  <si>
    <t>TOTAL 'INTERESTED PARTY EXPENDITURE'</t>
  </si>
  <si>
    <t>TOTAL FILM EXPENDITURE:</t>
  </si>
  <si>
    <t>Amount automatically taken from Worksheet (b)</t>
  </si>
  <si>
    <t>% of TFE paid to interested parties:</t>
  </si>
  <si>
    <t>Was any expenditure on development of the film (including the script) incurred outside Australia?</t>
  </si>
  <si>
    <t>Has any expenditure on develoment been incurred by a company acting in the capacity of a trustee of a trust?</t>
  </si>
  <si>
    <t>List any exclusions / non-QAPE / pre 1 July 2007 spend by the applicant company in Column (B2).</t>
  </si>
  <si>
    <t>Transactions between two or more parties where there is a connection between those parties may render a party an ‘interested party’ for the purposes of the Producer Offset.  All charges from interested parties will be examined to ensure they are ‘commercially reasonable’ (ie that you were dealing with each interested party as if they had been an ‘arm’s length’ entity, not related to you).</t>
  </si>
  <si>
    <t>Note that 'expenditure incurred in a foreign currency' includes expenditure that may have been incurred in Australia, but in a foreign currency.  For example a non-Australian cast member working in Australia may be paid in US dollars.</t>
  </si>
  <si>
    <t>Choose from dropdown menu</t>
  </si>
  <si>
    <t>Yes</t>
  </si>
  <si>
    <t>No</t>
  </si>
  <si>
    <t>TOTAL DEVELOPMENT EXPENDITURE AS PER COST REPORT / QAPE SHEET</t>
  </si>
  <si>
    <t>CHANGES LOG</t>
  </si>
  <si>
    <t>Locked cells and protected all worskheets</t>
  </si>
  <si>
    <t>Worksheet (a)</t>
  </si>
  <si>
    <t>Deleted broken link to old QAPE spreadsheet file</t>
  </si>
  <si>
    <t>Deleleted broken link to Fact sheet on assets and rentals</t>
  </si>
  <si>
    <t>Added footer showing date of QAPE spreadsheet</t>
  </si>
  <si>
    <t xml:space="preserve">Worksheet (b) </t>
  </si>
  <si>
    <t>Cosmetic changes to titles and information at top of form including highlighting cells that need to be filled in. Changed color to match cover page.</t>
  </si>
  <si>
    <t>Add in official co-production question at top (Yes or No). If Yes Co Pro column has conditional formatting and applicant is asked to fill in the column as per the note at the bottom of the spreadsheet</t>
  </si>
  <si>
    <t>New Calculation and note for Co-productions added at the bottom.</t>
  </si>
  <si>
    <t xml:space="preserve">Added footer showing date of QAPE spreadsheet </t>
  </si>
  <si>
    <t xml:space="preserve">Worksheet (d) </t>
  </si>
  <si>
    <t>Added "example only" text box</t>
  </si>
  <si>
    <t xml:space="preserve">Worksheet (e) </t>
  </si>
  <si>
    <t>Added QAPE / Non-QAPE column and totals</t>
  </si>
  <si>
    <t>Added "example only" text box and updated examples</t>
  </si>
  <si>
    <t xml:space="preserve">Worksheet (f) </t>
  </si>
  <si>
    <t>Added formula to enter title automatically (in yellow cell)</t>
  </si>
  <si>
    <t>Amended dates to 2015</t>
  </si>
  <si>
    <t>Matched the totals of the examples</t>
  </si>
  <si>
    <t xml:space="preserve">Worksheet (g) </t>
  </si>
  <si>
    <t xml:space="preserve">Worksheet (h) </t>
  </si>
  <si>
    <t xml:space="preserve">Worksheet (i) </t>
  </si>
  <si>
    <t>Amended wording refering to Gallipoli clause and highlighted in red non-QAPE</t>
  </si>
  <si>
    <t xml:space="preserve">Worksheet (k) </t>
  </si>
  <si>
    <t>Hid this worksheet.</t>
  </si>
  <si>
    <t>Deleted all footers except for (a) and (b) which are now dated April 2016</t>
  </si>
  <si>
    <t>Expenditure in a foreign currency calculator (for projects with QAPE of $15M or more)</t>
  </si>
  <si>
    <t>A fact sheet has been created to assist applicants in understanding how depreciating assets should be treated for the purposes of the Producer Offset and is available on our webpage.</t>
  </si>
  <si>
    <t>[CURRENCY]</t>
  </si>
  <si>
    <t>Purchase Price in</t>
  </si>
  <si>
    <t>to be entered manually in CELL D147 on your QAPE spreadsheet</t>
  </si>
  <si>
    <t>Official Co-production?</t>
  </si>
  <si>
    <t>IMPORTANT NOTE FOR OFFICIAL CO-PRODUCTIONS</t>
  </si>
  <si>
    <t xml:space="preserve">Manually input your total budget into Column (A).  For official co-productions these figures should be the combined expenditure of both the Australian co-producing partner (the applicant) and the foreign co-producing partner in Australian dollars.  Then list all expenditure by the foreign co-producing partner in Column (B1). </t>
  </si>
  <si>
    <t>None of the expenditure in Column (B1) is QAPE, however it does make up part of your total film expenditure.   List all exclusions for the Australian applicant company in Column (B2) - this includes non-QAPE, exclusions and any pre 1 July 2007 expenditure.</t>
  </si>
  <si>
    <t>To calculate the total threshold for an offical co-production, please complete calculations below:</t>
  </si>
  <si>
    <t>Plus expenditure by foreign co-producing partner (if expenditure had been QAPE).</t>
  </si>
  <si>
    <t>Example box and dates changed to 2015.</t>
  </si>
  <si>
    <t>Details (Name, Role, Fee, Rate, Duration …)</t>
  </si>
  <si>
    <t>Parent Company Pty Ltd</t>
  </si>
  <si>
    <t>This % should match the information supplied on the final application form.</t>
  </si>
  <si>
    <t>Office rent (development) over 5 weeks at $400/week</t>
  </si>
  <si>
    <t>NB: this amount is automatically taken from the QAPE spreadsheet.</t>
  </si>
  <si>
    <t>NB:  This amount  is automatically taken from Cell D15 on the QAPE spreadsheet.  It should represent your total development expenditure, regardless of whether it is QAPE or not.</t>
  </si>
  <si>
    <r>
      <t xml:space="preserve">Travel to and within other countries may be considered QAPE </t>
    </r>
    <r>
      <rPr>
        <u/>
        <sz val="10"/>
        <rFont val="Arial"/>
        <family val="2"/>
      </rPr>
      <t>if the expenditure meets the 'Gallipoli clause'.</t>
    </r>
  </si>
  <si>
    <t>Aust. resident travelling O/S for pre-pro but not shoot</t>
  </si>
  <si>
    <t>Aust.resident travelling O/S for shoot only (meeting the 'Gallipoli clause') who returns and continues to work on the film in Australia</t>
  </si>
  <si>
    <t>Therefore airfares are QAPE, provided the resident returns to Australia and continues working on the film for a minimum of 2 weeks.</t>
  </si>
  <si>
    <t>US crew member in Aust. for less than 2 weeks</t>
  </si>
  <si>
    <t>therefore no fares eligible for QAPE</t>
  </si>
  <si>
    <t>US crew member in Aust. for more than 2 weeks</t>
  </si>
  <si>
    <t>therefore incoming flight = QAPE</t>
  </si>
  <si>
    <t>therefore outgoing flight = non QAPE</t>
  </si>
  <si>
    <t>Return fareO/S to Australia is QAPE only for the making of the film</t>
  </si>
  <si>
    <t>QAPE/</t>
  </si>
  <si>
    <r>
      <t xml:space="preserve">Expenditure on work by an Australian resident that takes place in another country </t>
    </r>
    <r>
      <rPr>
        <u/>
        <sz val="10"/>
        <rFont val="Arial"/>
        <family val="2"/>
      </rPr>
      <t>during the period of principal</t>
    </r>
  </si>
  <si>
    <r>
      <t>photography is QAPE</t>
    </r>
    <r>
      <rPr>
        <sz val="10"/>
        <rFont val="Arial"/>
        <family val="2"/>
      </rPr>
      <t xml:space="preserve"> providing the 'Gallipoli clause' is met.</t>
    </r>
  </si>
  <si>
    <r>
      <t xml:space="preserve">Expenditure on work by an Australian resident that takes place in another country </t>
    </r>
    <r>
      <rPr>
        <u/>
        <sz val="10"/>
        <rFont val="Arial"/>
        <family val="2"/>
      </rPr>
      <t>outside the period of principal</t>
    </r>
  </si>
  <si>
    <t>Please read Worksheet (d) very carefully, before making any 'expenditure in a foreign currency' calculations.</t>
  </si>
  <si>
    <t>All worksheets</t>
  </si>
  <si>
    <t>with the exception of worksheet (b) where they can only insert rows</t>
  </si>
  <si>
    <t>Applicants can now insert additional rows and columns and format them</t>
  </si>
  <si>
    <t>b (i)</t>
  </si>
  <si>
    <t>b (ii)</t>
  </si>
  <si>
    <t>Subset of the General Ledger</t>
  </si>
  <si>
    <t>Worksheet (i)</t>
  </si>
  <si>
    <t>Fixed drop down menu QAPE-NON QAPE</t>
  </si>
  <si>
    <r>
      <t xml:space="preserve">Added Subset of Ledger </t>
    </r>
    <r>
      <rPr>
        <b/>
        <sz val="12"/>
        <rFont val="Arial"/>
        <family val="2"/>
      </rPr>
      <t>worksheet (b) (ii)</t>
    </r>
  </si>
  <si>
    <r>
      <t xml:space="preserve">This worksheet is intended for </t>
    </r>
    <r>
      <rPr>
        <b/>
        <sz val="12"/>
        <color rgb="FFFF0000"/>
        <rFont val="Arial"/>
        <family val="2"/>
      </rPr>
      <t>GUIDANCE ONLY</t>
    </r>
    <r>
      <rPr>
        <sz val="12"/>
        <rFont val="Arial"/>
        <family val="2"/>
      </rPr>
      <t xml:space="preserve">, to assist you in working out your exclusions relating to travel costs incurred in other countries.  It is </t>
    </r>
    <r>
      <rPr>
        <b/>
        <sz val="12"/>
        <rFont val="Arial"/>
        <family val="2"/>
      </rPr>
      <t>not mandatory</t>
    </r>
    <r>
      <rPr>
        <sz val="12"/>
        <rFont val="Arial"/>
        <family val="2"/>
      </rPr>
      <t xml:space="preserve"> to fill in this worksheet.</t>
    </r>
  </si>
  <si>
    <r>
      <rPr>
        <b/>
        <sz val="12"/>
        <rFont val="Arial"/>
        <family val="2"/>
      </rPr>
      <t>NB:</t>
    </r>
    <r>
      <rPr>
        <sz val="12"/>
        <rFont val="Arial"/>
        <family val="2"/>
      </rPr>
      <t xml:space="preserve">  this worksheet is not linked to the QAPE spreadsheet.</t>
    </r>
  </si>
  <si>
    <t xml:space="preserve">QAPE can only be claimed for certain expenses relating to Australian residents during any overseas shoot where the 'Gallipoli clause' applies.  </t>
  </si>
  <si>
    <t>Shoot (under the 'Gallipoli clause')</t>
  </si>
  <si>
    <t>Post-production</t>
  </si>
  <si>
    <t>Please choose QAPE/NON QAPE from dropdown menu</t>
  </si>
  <si>
    <t>Click in the cell to choose</t>
  </si>
  <si>
    <t>$</t>
  </si>
  <si>
    <t>AUD</t>
  </si>
  <si>
    <t>General fixes to make spreadsheets more readable</t>
  </si>
  <si>
    <t>Added a $ column to (i) OS Travel</t>
  </si>
  <si>
    <t>Office Rentals Pty Ltd</t>
  </si>
  <si>
    <t>Service provider - if payment reimburses a third party</t>
  </si>
  <si>
    <t>N/A</t>
  </si>
  <si>
    <t>Added third party provider to (e)interested party spreadsheet</t>
  </si>
  <si>
    <t>TOTAL QAPE as per Column (J)</t>
  </si>
  <si>
    <t>20% ATL cap</t>
  </si>
  <si>
    <t>Fixed co-pro calcs and drop down</t>
  </si>
  <si>
    <t>QAPE/  Non-QAPE</t>
  </si>
  <si>
    <t>This document contains 11 x worksheets. Some of the formulas in these worksheets are locked.  If you require assistance contact the POCU prior to filling out these worksheets. IT IS MANDATORY TO COMPLETE ALL WORKSHEETS RELEVANT TO YOUR APPLICATION.</t>
  </si>
  <si>
    <t>Season of a series</t>
  </si>
  <si>
    <r>
      <t>QAPE SPREADSHEET</t>
    </r>
    <r>
      <rPr>
        <b/>
        <i/>
        <sz val="10"/>
        <color indexed="9"/>
        <rFont val="Arial"/>
        <family val="2"/>
      </rPr>
      <t xml:space="preserve"> (Worksheet (b) (i))</t>
    </r>
  </si>
  <si>
    <t xml:space="preserve">Production expenditure for the Offset's purposes - and therefore QAPE - is calculated on a GST-exclusive basis. </t>
  </si>
  <si>
    <t xml:space="preserve">Total film expenditure (TFE) is the total amount of a production company's production budget for a film, including development and financing, but excluding a distributor's expenditure on marketing, promotion and distribution. Refer to the definition in the section 376-170(6) of the ITAA. Expenditure incurred in a subsequent financial year to the completion of the film cannot be included as TFE. </t>
  </si>
  <si>
    <t>Please fill in the CODE left column on the QAPE spreadsheet with the corresponding line references from your GL / Cost Report.</t>
  </si>
  <si>
    <t>Please remember to type in the project name and format on the QAPE spreadsheet in the header section.</t>
  </si>
  <si>
    <r>
      <t xml:space="preserve">SUBSET OF THE GL </t>
    </r>
    <r>
      <rPr>
        <b/>
        <i/>
        <sz val="10"/>
        <rFont val="Arial"/>
        <family val="2"/>
      </rPr>
      <t>(Worksheet (b) (ii))</t>
    </r>
  </si>
  <si>
    <t>The general ledger is the key part of the expenditure statement that you are required to submit as part of the final certificate application.</t>
  </si>
  <si>
    <t>To meet the requirements in Rule 28, the general ledger should include the following details:</t>
  </si>
  <si>
    <t>(i) a description of each budget item</t>
  </si>
  <si>
    <t>(ii) the amount of expenditure, including the cost/rate (usually per week)</t>
  </si>
  <si>
    <t>(iii) details of each service provider (including the name of the person performing the role and the company, if relevant)</t>
  </si>
  <si>
    <t>(iv) the dates the work was performed and goods and services were provided</t>
  </si>
  <si>
    <t>(v) where the work was performed.</t>
  </si>
  <si>
    <t>Applications without a detailed general ledger including the above information, or with an incomplete or incorrect general ledger, cannot be assessed and will be delayed, denied or rejected.</t>
  </si>
  <si>
    <t>The subset of the General Ledger will contain only the production expenditure accounts for the film.  The total of this subset must match the total film expenditure (TFE) in column (A) of the Final QAPE spreadsheet.</t>
  </si>
  <si>
    <t>Foreign currency only applies to projects with QAPE of $15 million or more.  For projects with QAPE under $15 million, the foreign exchange rate as reported in the final cost report provided under the principal financing agreement is used when calculating QAPE.</t>
  </si>
  <si>
    <t>Where a transaction is not conducted at arm’s length, the expenditure able to be claimed as QAPE will only be the amount, if any, that would have been incurred if the parties were dealing at arm’s length (see section 376-175 of the ITAA). We refer to this as the arm’s length principle.</t>
  </si>
  <si>
    <t xml:space="preserve">You must complete the worksheet with the names of all interested party individuals and companies (as identified in the expenditure statements) that provided goods or services in the making of the film that are associated with the applicant or any of its associated entities (ie: common shareholders or directors).  </t>
  </si>
  <si>
    <t>You must complete worksheet ‘e’ of the final QAPE spreadsheet, providing a summary breakdown of all interested-party expenditure, including the role, rates charged, number of weeks, and total fee paid as per the example provided. (This must not be a copy of the general ledger, but a further breakdown of this expenditure so we can clearly see the rates charged and length of engagement)</t>
  </si>
  <si>
    <t xml:space="preserve">A breakdown of all development expenditure must be listed in detail in Worksheet (f).  This will enable Screen Australia to determine whether development expenditure is QAPE or non-QAPE.  </t>
  </si>
  <si>
    <t>If expenditure has been incurred when a company is neither an Australian resident nor has both a permanent establishment in Australia and an ABN, that expenditure is not eligible as QAPE.  Therefore, if the company starts a production as a non-resident without a permanent establishment in Australia this will reduce its QAPE.  However, these costs will still make up part of the total final costs of the project.</t>
  </si>
  <si>
    <t>EXPENDITURE INCURRED ON AN AUST. RESIDENT WORKING IN BOTH AUSTRALIA &amp; OVERSEAS (Worksheet k)</t>
  </si>
  <si>
    <t>Screen Australia has taken great care to ensure that the formulas in the QAPE spreadsheet and the attached worksheets are correct.  However, as some formulas are not locked, errors can occur when numbers are entered to override formulas and/or when lines are added or subtracted.   Screen Australia takes no responsibility for the accuracy of your expenditure statements and spreadsheets.  Please check each line where you have entered figures and ensure the accuracy of the sub-totals and totals lines and columns.</t>
  </si>
  <si>
    <t>FINAL QAPE SPREADSHEET - 40%</t>
  </si>
  <si>
    <t>**Total Film Expenditure</t>
  </si>
  <si>
    <t xml:space="preserve">**TFE means the total amount of a production company's production budget for a film, including development and financing, but excluding a distributor's expenditure on marketing, promotion and distribution. Refer to the definition in the section 376-170(6) of the ITAA. Expenditure incurred in a subsequent financial year to the completion of the film cannot be TFE. </t>
  </si>
  <si>
    <t>Foreign currency only applies to projects with QAPE of $15 million or more. For projects with QAPE under $15 million, the foreign exchange rate as reported in the final cost report provided under the principal financing agreement is used when calculating QAPE.</t>
  </si>
  <si>
    <t>to be entered manually in Column (A) - CELL D26 on your QAPE spreadsheet</t>
  </si>
  <si>
    <t>to be entered manually in Column (B2) - CELL H26 on your QAPE spreadsheet</t>
  </si>
  <si>
    <t>to be entered manually in Column (A) - CELL D118 on your QAPE spreadsheet</t>
  </si>
  <si>
    <t>to be entered manually in Column (B2) - CELL H118 on your QAPE spreadsheet</t>
  </si>
  <si>
    <t>to be entered manually in CELL D150 on your QAPE spreadsheet</t>
  </si>
  <si>
    <t>You must refer to the Producer Offset Guidelines for further detail regarding substantiation required in additiion to this worksheet.</t>
  </si>
  <si>
    <t xml:space="preserve">Where a transaction is not conducted at arm’s length, the expenditure able to be claimed as QAPE will only be the amount, if any, that would have been incurred if the parties were dealing at arm’s length (see section 376-175 of the ITAA). We refer to this as the arm’s length principle.  </t>
  </si>
  <si>
    <t>We require a detailed breakdown of interested-party expenditure to confirm that the costs claimed as QAPE are commercially reasonable and that they are not inflated compared to the market price.</t>
  </si>
  <si>
    <t>This must include a detailed breakdown of all interested-party expenditure, including the role, rates charged, number of weeks, and total fee paid. Please do not copy and paste from the general ledger, what is required here is a summary of the expenditure so we can get a clear, initial overview of whether the role/service appears to be to market/commercially reasonable.</t>
  </si>
  <si>
    <t xml:space="preserve">Lump sum amounts that do not detail expenditure between the applicant company and an interested party will not be accepted (for example a bulk re-charge from one company to another).  </t>
  </si>
  <si>
    <t xml:space="preserve">It is integral that we can see how the fees were arrived at, apportioned, and calculated. You may include a narrative to provide further context or information. </t>
  </si>
  <si>
    <t>Mary Smith</t>
  </si>
  <si>
    <t>Producer Fee - Mary Smith - Total fee, services, and apportionment as per contract</t>
  </si>
  <si>
    <t>Bob Jones</t>
  </si>
  <si>
    <t>Production Manager - Bob Jones - 5 weeks @ $1,200 per week (13/06/22 - 22/07/22)</t>
  </si>
  <si>
    <t xml:space="preserve">Production office rent @ $750/wk x 12wks (23/05/22-12/08/22). Pre/shoot - on location. </t>
  </si>
  <si>
    <t xml:space="preserve">Edit suite hire - 6wks @ $1,000pw - 20/06/22 (wk1), 27/06/22 (wk2), 04/07/22 (wk3), 11/07/22 (wk4), 18/07/22 (wk5), 25/07/22 (wk6).  </t>
  </si>
  <si>
    <t>6-1027</t>
  </si>
  <si>
    <t xml:space="preserve">Production accountant </t>
  </si>
  <si>
    <t>All development expenditure must be listed below. For further reference detailing eligible development expenditure please see the Producer Offset Guidelines and ITAA.</t>
  </si>
  <si>
    <t>Note that any expendtiure on development outside of Australia is excluded from QAPE, as is any expenditure prior to 1 July 2007, and any expenditure incurred by a company acting in the capacity of a trustee of a trust.</t>
  </si>
  <si>
    <t>See the Producer Offset Guidelines under 'Gallipoli clause' and' Travel'.</t>
  </si>
  <si>
    <t>See Producer Offset Guidelines under 'Gallipoli clause'.</t>
  </si>
  <si>
    <t>Below is an example of an apportionment where the personnel has been contracted and paid on a weekly basis:</t>
  </si>
  <si>
    <t xml:space="preserve">Note: the applicant will be required to provide substantiation in relation to how the fee has been apportioned. </t>
  </si>
  <si>
    <t>NB: this QAPE amount should match the QAPE spreadsheet</t>
  </si>
  <si>
    <t>NB: this NON QAPE amount should match the QAPE spreadsheet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</si>
</sst>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quot;$&quot;#,##0"/>
    <numFmt numFmtId="6" formatCode="&quot;$&quot;#,##0;[Red]\-&quot;$&quot;#,##0"/>
    <numFmt numFmtId="43" formatCode="_-* #,##0.00_-;\-* #,##0.00_-;_-* &quot;-&quot;??_-;_-@_-"/>
    <numFmt numFmtId="164" formatCode="_(* #,##0.00_);_(* \(#,##0.00\);_(* &quot;-&quot;??_);_(@_)"/>
    <numFmt numFmtId="165" formatCode="_(* #,##0_);_(* \(#,##0\);_(* &quot;-&quot;??_);_(@_)"/>
    <numFmt numFmtId="166" formatCode="&quot;$&quot;#,##0"/>
    <numFmt numFmtId="167" formatCode="[$-C09]dd\-mmm\-yy;@"/>
    <numFmt numFmtId="168" formatCode="[$Rp-421]#,##0_ ;[Red]\-[$Rp-421]#,##0\ "/>
    <numFmt numFmtId="169" formatCode="[$$-409]#,##0.00"/>
    <numFmt numFmtId="170" formatCode="[$USD]\ #,##0.00"/>
    <numFmt numFmtId="171" formatCode="[$AUD]\ #,##0.00"/>
    <numFmt numFmtId="172" formatCode="d/mm/yy;@"/>
    <numFmt numFmtId="173" formatCode="[$AUD]\ #,##0"/>
    <numFmt numFmtId="174" formatCode="[$USD]\ #,##0"/>
    <numFmt numFmtId="175" formatCode="0.000"/>
  </numFmts>
  <fonts count="89">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9"/>
      <name val="Arial"/>
      <family val="2"/>
    </font>
    <font>
      <sz val="9"/>
      <name val="Arial"/>
      <family val="2"/>
    </font>
    <font>
      <b/>
      <sz val="9"/>
      <color indexed="10"/>
      <name val="Arial"/>
      <family val="2"/>
    </font>
    <font>
      <b/>
      <i/>
      <sz val="9"/>
      <name val="Arial"/>
      <family val="2"/>
    </font>
    <font>
      <i/>
      <sz val="9"/>
      <name val="Arial"/>
      <family val="2"/>
    </font>
    <font>
      <b/>
      <i/>
      <sz val="9"/>
      <color indexed="10"/>
      <name val="Arial"/>
      <family val="2"/>
    </font>
    <font>
      <sz val="9"/>
      <name val="Arial"/>
      <family val="2"/>
    </font>
    <font>
      <b/>
      <sz val="10"/>
      <name val="Arial"/>
      <family val="2"/>
    </font>
    <font>
      <i/>
      <sz val="10"/>
      <name val="Arial"/>
      <family val="2"/>
    </font>
    <font>
      <sz val="10"/>
      <name val="Arial"/>
      <family val="2"/>
    </font>
    <font>
      <b/>
      <i/>
      <sz val="10"/>
      <name val="Arial"/>
      <family val="2"/>
    </font>
    <font>
      <b/>
      <sz val="9"/>
      <color indexed="9"/>
      <name val="Arial"/>
      <family val="2"/>
    </font>
    <font>
      <b/>
      <sz val="10"/>
      <color indexed="9"/>
      <name val="Arial"/>
      <family val="2"/>
    </font>
    <font>
      <u/>
      <sz val="10"/>
      <name val="Arial"/>
      <family val="2"/>
    </font>
    <font>
      <b/>
      <u/>
      <sz val="10"/>
      <name val="Arial"/>
      <family val="2"/>
    </font>
    <font>
      <b/>
      <u/>
      <sz val="12"/>
      <name val="Arial"/>
      <family val="2"/>
    </font>
    <font>
      <sz val="10"/>
      <name val="Arial"/>
      <family val="2"/>
    </font>
    <font>
      <sz val="10"/>
      <name val="Arial"/>
      <family val="2"/>
    </font>
    <font>
      <b/>
      <sz val="10"/>
      <color indexed="14"/>
      <name val="Arial"/>
      <family val="2"/>
    </font>
    <font>
      <sz val="10"/>
      <name val="Arial"/>
      <family val="2"/>
    </font>
    <font>
      <sz val="8"/>
      <name val="Arial"/>
      <family val="2"/>
    </font>
    <font>
      <sz val="10"/>
      <name val="HelvNeue FFC"/>
    </font>
    <font>
      <i/>
      <sz val="10"/>
      <name val="HelvNeue FFC"/>
    </font>
    <font>
      <sz val="9"/>
      <color indexed="8"/>
      <name val="Arial"/>
      <family val="2"/>
    </font>
    <font>
      <b/>
      <i/>
      <sz val="9"/>
      <color indexed="9"/>
      <name val="Arial"/>
      <family val="2"/>
    </font>
    <font>
      <sz val="10"/>
      <color indexed="9"/>
      <name val="Arial"/>
      <family val="2"/>
    </font>
    <font>
      <b/>
      <sz val="10"/>
      <color indexed="10"/>
      <name val="Arial"/>
      <family val="2"/>
    </font>
    <font>
      <sz val="10"/>
      <color indexed="10"/>
      <name val="Arial"/>
      <family val="2"/>
    </font>
    <font>
      <b/>
      <sz val="18"/>
      <name val="Arial"/>
      <family val="2"/>
    </font>
    <font>
      <sz val="18"/>
      <name val="Arial"/>
      <family val="2"/>
    </font>
    <font>
      <sz val="10"/>
      <name val="Wingdings 2"/>
      <family val="1"/>
    </font>
    <font>
      <i/>
      <sz val="8"/>
      <name val="Arial"/>
      <family val="2"/>
    </font>
    <font>
      <b/>
      <sz val="7"/>
      <color indexed="10"/>
      <name val="Arial"/>
      <family val="2"/>
    </font>
    <font>
      <b/>
      <sz val="7"/>
      <color indexed="22"/>
      <name val="Arial"/>
      <family val="2"/>
    </font>
    <font>
      <sz val="10"/>
      <name val="Arial"/>
      <family val="2"/>
    </font>
    <font>
      <b/>
      <sz val="8"/>
      <name val="Arial"/>
      <family val="2"/>
    </font>
    <font>
      <sz val="8"/>
      <color indexed="81"/>
      <name val="Tahoma"/>
      <family val="2"/>
    </font>
    <font>
      <b/>
      <sz val="8"/>
      <color indexed="81"/>
      <name val="Tahoma"/>
      <family val="2"/>
    </font>
    <font>
      <b/>
      <i/>
      <sz val="10"/>
      <color indexed="10"/>
      <name val="Arial"/>
      <family val="2"/>
    </font>
    <font>
      <sz val="11"/>
      <name val="Arial"/>
      <family val="2"/>
    </font>
    <font>
      <i/>
      <u/>
      <sz val="10"/>
      <name val="Arial"/>
      <family val="2"/>
    </font>
    <font>
      <b/>
      <sz val="11"/>
      <name val="Arial"/>
      <family val="2"/>
    </font>
    <font>
      <b/>
      <u/>
      <sz val="11"/>
      <name val="Arial"/>
      <family val="2"/>
    </font>
    <font>
      <u/>
      <sz val="11"/>
      <name val="Arial"/>
      <family val="2"/>
    </font>
    <font>
      <b/>
      <i/>
      <sz val="10"/>
      <color indexed="9"/>
      <name val="Arial"/>
      <family val="2"/>
    </font>
    <font>
      <sz val="10"/>
      <name val="Calibri"/>
      <family val="2"/>
    </font>
    <font>
      <b/>
      <sz val="12"/>
      <name val="Arial"/>
      <family val="2"/>
    </font>
    <font>
      <sz val="16"/>
      <name val="Arial"/>
      <family val="2"/>
    </font>
    <font>
      <b/>
      <i/>
      <sz val="9"/>
      <color rgb="FFFF0000"/>
      <name val="Arial"/>
      <family val="2"/>
    </font>
    <font>
      <b/>
      <sz val="10"/>
      <color theme="0"/>
      <name val="Arial"/>
      <family val="2"/>
    </font>
    <font>
      <sz val="10"/>
      <color theme="0"/>
      <name val="Arial"/>
      <family val="2"/>
    </font>
    <font>
      <b/>
      <sz val="9"/>
      <color theme="0"/>
      <name val="Arial"/>
      <family val="2"/>
    </font>
    <font>
      <i/>
      <sz val="9"/>
      <color theme="0"/>
      <name val="Arial"/>
      <family val="2"/>
    </font>
    <font>
      <sz val="9"/>
      <color theme="0"/>
      <name val="Arial"/>
      <family val="2"/>
    </font>
    <font>
      <sz val="10"/>
      <color rgb="FFFF0000"/>
      <name val="Arial"/>
      <family val="2"/>
    </font>
    <font>
      <b/>
      <sz val="10"/>
      <color rgb="FFFF0000"/>
      <name val="Arial"/>
      <family val="2"/>
    </font>
    <font>
      <b/>
      <i/>
      <sz val="10"/>
      <color rgb="FFFF0000"/>
      <name val="Arial"/>
      <family val="2"/>
    </font>
    <font>
      <b/>
      <sz val="10"/>
      <color rgb="FFFF0000"/>
      <name val="HelvNeue FFC"/>
    </font>
    <font>
      <b/>
      <sz val="9"/>
      <color rgb="FFFF0000"/>
      <name val="Arial"/>
      <family val="2"/>
    </font>
    <font>
      <sz val="12"/>
      <name val="Arial"/>
      <family val="2"/>
    </font>
    <font>
      <sz val="11"/>
      <color theme="1"/>
      <name val="Calibri"/>
      <family val="2"/>
      <scheme val="minor"/>
    </font>
    <font>
      <sz val="12"/>
      <color theme="1"/>
      <name val="Arial"/>
      <family val="2"/>
    </font>
    <font>
      <b/>
      <sz val="12"/>
      <color theme="1"/>
      <name val="Arial"/>
      <family val="2"/>
    </font>
    <font>
      <b/>
      <u/>
      <sz val="9"/>
      <name val="Arial"/>
      <family val="2"/>
    </font>
    <font>
      <i/>
      <sz val="10"/>
      <color rgb="FFFF0000"/>
      <name val="Arial"/>
      <family val="2"/>
    </font>
    <font>
      <b/>
      <i/>
      <sz val="10"/>
      <color rgb="FFFF0000"/>
      <name val="HelvNeue FFC"/>
    </font>
    <font>
      <b/>
      <sz val="12"/>
      <color rgb="FFFF0000"/>
      <name val="Arial"/>
      <family val="2"/>
    </font>
    <font>
      <b/>
      <u/>
      <sz val="16"/>
      <color indexed="10"/>
      <name val="Arial"/>
      <family val="2"/>
    </font>
    <font>
      <b/>
      <sz val="11"/>
      <color indexed="9"/>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42"/>
        <bgColor indexed="64"/>
      </patternFill>
    </fill>
    <fill>
      <patternFill patternType="solid">
        <fgColor indexed="47"/>
        <bgColor indexed="64"/>
      </patternFill>
    </fill>
    <fill>
      <patternFill patternType="solid">
        <fgColor indexed="8"/>
        <bgColor indexed="64"/>
      </patternFill>
    </fill>
    <fill>
      <patternFill patternType="solid">
        <fgColor indexed="46"/>
        <bgColor indexed="64"/>
      </patternFill>
    </fill>
    <fill>
      <patternFill patternType="solid">
        <fgColor indexed="22"/>
        <bgColor indexed="22"/>
      </patternFill>
    </fill>
    <fill>
      <patternFill patternType="solid">
        <fgColor indexed="41"/>
        <bgColor indexed="64"/>
      </patternFill>
    </fill>
    <fill>
      <patternFill patternType="solid">
        <fgColor theme="1"/>
        <bgColor indexed="64"/>
      </patternFill>
    </fill>
    <fill>
      <patternFill patternType="solid">
        <fgColor theme="6" tint="0.59999389629810485"/>
        <bgColor indexed="64"/>
      </patternFill>
    </fill>
    <fill>
      <patternFill patternType="solid">
        <fgColor theme="6"/>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7979"/>
        <bgColor indexed="64"/>
      </patternFill>
    </fill>
    <fill>
      <patternFill patternType="solid">
        <fgColor rgb="FFFF0000"/>
        <bgColor indexed="64"/>
      </patternFill>
    </fill>
    <fill>
      <patternFill patternType="solid">
        <fgColor theme="7"/>
        <bgColor indexed="64"/>
      </patternFill>
    </fill>
    <fill>
      <patternFill patternType="solid">
        <fgColor rgb="FFFFFF00"/>
        <bgColor indexed="64"/>
      </patternFill>
    </fill>
    <fill>
      <patternFill patternType="solid">
        <fgColor rgb="FFCC0066"/>
        <bgColor indexed="64"/>
      </patternFill>
    </fill>
    <fill>
      <patternFill patternType="solid">
        <fgColor theme="6" tint="0.39997558519241921"/>
        <bgColor indexed="64"/>
      </patternFill>
    </fill>
    <fill>
      <patternFill patternType="solid">
        <fgColor theme="6" tint="0.79998168889431442"/>
        <bgColor indexed="64"/>
      </patternFill>
    </fill>
  </fills>
  <borders count="10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thin">
        <color indexed="64"/>
      </bottom>
      <diagonal/>
    </border>
    <border>
      <left style="thin">
        <color indexed="64"/>
      </left>
      <right/>
      <top/>
      <bottom style="medium">
        <color indexed="64"/>
      </bottom>
      <diagonal/>
    </border>
    <border>
      <left style="thin">
        <color indexed="64"/>
      </left>
      <right style="double">
        <color indexed="64"/>
      </right>
      <top/>
      <bottom style="medium">
        <color indexed="64"/>
      </bottom>
      <diagonal/>
    </border>
    <border>
      <left style="thin">
        <color indexed="64"/>
      </left>
      <right style="thick">
        <color indexed="64"/>
      </right>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thick">
        <color indexed="64"/>
      </right>
      <top/>
      <bottom/>
      <diagonal/>
    </border>
    <border>
      <left/>
      <right style="thick">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thick">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double">
        <color indexed="64"/>
      </top>
      <bottom/>
      <diagonal/>
    </border>
    <border>
      <left style="medium">
        <color indexed="64"/>
      </left>
      <right style="medium">
        <color indexed="64"/>
      </right>
      <top style="medium">
        <color indexed="64"/>
      </top>
      <bottom style="medium">
        <color indexed="64"/>
      </bottom>
      <diagonal/>
    </border>
    <border>
      <left/>
      <right/>
      <top style="double">
        <color indexed="64"/>
      </top>
      <bottom style="medium">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80" fillId="0" borderId="0"/>
  </cellStyleXfs>
  <cellXfs count="1621">
    <xf numFmtId="0" fontId="0" fillId="0" borderId="0" xfId="0"/>
    <xf numFmtId="0" fontId="21" fillId="0" borderId="0" xfId="0" applyFont="1"/>
    <xf numFmtId="0" fontId="21" fillId="0" borderId="0" xfId="0" applyFont="1" applyBorder="1"/>
    <xf numFmtId="0" fontId="21" fillId="0" borderId="10" xfId="0" applyFont="1" applyBorder="1"/>
    <xf numFmtId="0" fontId="20" fillId="0" borderId="11" xfId="0" applyFont="1" applyBorder="1" applyAlignment="1">
      <alignment horizontal="center"/>
    </xf>
    <xf numFmtId="0" fontId="20" fillId="0" borderId="0" xfId="0" applyFont="1" applyAlignment="1">
      <alignment horizontal="center"/>
    </xf>
    <xf numFmtId="0" fontId="21" fillId="0" borderId="0" xfId="0" applyFont="1" applyAlignment="1">
      <alignment horizontal="center"/>
    </xf>
    <xf numFmtId="0" fontId="20" fillId="0" borderId="13" xfId="0" applyFont="1" applyBorder="1" applyAlignment="1">
      <alignment horizontal="center"/>
    </xf>
    <xf numFmtId="165" fontId="20" fillId="0" borderId="13" xfId="28" applyNumberFormat="1" applyFont="1" applyBorder="1" applyAlignment="1">
      <alignment horizontal="center"/>
    </xf>
    <xf numFmtId="165" fontId="20" fillId="24" borderId="11" xfId="28" applyNumberFormat="1" applyFont="1" applyFill="1" applyBorder="1" applyAlignment="1">
      <alignment horizontal="center"/>
    </xf>
    <xf numFmtId="0" fontId="24" fillId="0" borderId="0" xfId="0" applyFont="1"/>
    <xf numFmtId="0" fontId="24" fillId="0" borderId="0" xfId="0" applyFont="1" applyBorder="1"/>
    <xf numFmtId="0" fontId="23" fillId="0" borderId="0" xfId="0" applyFont="1"/>
    <xf numFmtId="0" fontId="23" fillId="0" borderId="0" xfId="0" applyFont="1" applyAlignment="1">
      <alignment horizontal="center"/>
    </xf>
    <xf numFmtId="0" fontId="24" fillId="0" borderId="16" xfId="0" applyFont="1" applyBorder="1" applyAlignment="1">
      <alignment horizontal="left"/>
    </xf>
    <xf numFmtId="0" fontId="20" fillId="24" borderId="13" xfId="0" applyFont="1" applyFill="1" applyBorder="1" applyAlignment="1">
      <alignment horizontal="center"/>
    </xf>
    <xf numFmtId="0" fontId="24" fillId="0" borderId="0" xfId="0" applyFont="1" applyFill="1" applyBorder="1"/>
    <xf numFmtId="165" fontId="21" fillId="24" borderId="13" xfId="28" applyNumberFormat="1" applyFont="1" applyFill="1" applyBorder="1"/>
    <xf numFmtId="165" fontId="21" fillId="24" borderId="13" xfId="0" applyNumberFormat="1" applyFont="1" applyFill="1" applyBorder="1"/>
    <xf numFmtId="0" fontId="21" fillId="24" borderId="13" xfId="0" applyFont="1" applyFill="1" applyBorder="1"/>
    <xf numFmtId="165" fontId="20" fillId="24" borderId="13" xfId="28" applyNumberFormat="1" applyFont="1" applyFill="1" applyBorder="1"/>
    <xf numFmtId="0" fontId="21" fillId="0" borderId="0" xfId="0" applyFont="1" applyFill="1"/>
    <xf numFmtId="0" fontId="20" fillId="0" borderId="20" xfId="0" applyFont="1" applyBorder="1"/>
    <xf numFmtId="0" fontId="24" fillId="0" borderId="21" xfId="0" applyFont="1" applyBorder="1"/>
    <xf numFmtId="0" fontId="21" fillId="0" borderId="22" xfId="0" applyFont="1" applyBorder="1"/>
    <xf numFmtId="0" fontId="21" fillId="0" borderId="23" xfId="0" applyFont="1" applyBorder="1"/>
    <xf numFmtId="0" fontId="24" fillId="0" borderId="19" xfId="0" applyFont="1" applyBorder="1"/>
    <xf numFmtId="0" fontId="20" fillId="25" borderId="24" xfId="0" applyFont="1" applyFill="1" applyBorder="1" applyAlignment="1">
      <alignment horizontal="centerContinuous"/>
    </xf>
    <xf numFmtId="0" fontId="21" fillId="25" borderId="25" xfId="0" applyFont="1" applyFill="1" applyBorder="1" applyAlignment="1">
      <alignment horizontal="centerContinuous"/>
    </xf>
    <xf numFmtId="0" fontId="21" fillId="25" borderId="0" xfId="0" applyFont="1" applyFill="1"/>
    <xf numFmtId="5" fontId="0" fillId="0" borderId="0" xfId="0" applyNumberFormat="1" applyAlignment="1">
      <alignment horizontal="center"/>
    </xf>
    <xf numFmtId="5" fontId="0" fillId="0" borderId="0" xfId="0" applyNumberFormat="1" applyAlignment="1">
      <alignment horizontal="left"/>
    </xf>
    <xf numFmtId="0" fontId="0" fillId="0" borderId="0" xfId="0" applyBorder="1"/>
    <xf numFmtId="0" fontId="27" fillId="0" borderId="12" xfId="0" applyFont="1" applyBorder="1" applyAlignment="1">
      <alignment horizontal="center"/>
    </xf>
    <xf numFmtId="6" fontId="0" fillId="0" borderId="0" xfId="0" applyNumberFormat="1"/>
    <xf numFmtId="0" fontId="0" fillId="0" borderId="0" xfId="0" applyFill="1"/>
    <xf numFmtId="0" fontId="27" fillId="0" borderId="0" xfId="0" applyFont="1" applyFill="1"/>
    <xf numFmtId="0" fontId="27" fillId="0" borderId="28" xfId="0" applyFont="1" applyFill="1" applyBorder="1"/>
    <xf numFmtId="5" fontId="0" fillId="0" borderId="0" xfId="0" applyNumberFormat="1" applyFill="1"/>
    <xf numFmtId="167" fontId="0" fillId="0" borderId="0" xfId="0" applyNumberFormat="1" applyFill="1" applyAlignment="1">
      <alignment horizontal="left"/>
    </xf>
    <xf numFmtId="0" fontId="0" fillId="0" borderId="0" xfId="0" applyFill="1" applyAlignment="1">
      <alignment horizontal="left"/>
    </xf>
    <xf numFmtId="0" fontId="0" fillId="0" borderId="0" xfId="0" applyFill="1" applyBorder="1"/>
    <xf numFmtId="0" fontId="27" fillId="0" borderId="0" xfId="0" applyFont="1" applyFill="1" applyBorder="1"/>
    <xf numFmtId="0" fontId="20" fillId="0" borderId="0" xfId="0" applyFont="1" applyFill="1" applyBorder="1"/>
    <xf numFmtId="165" fontId="20" fillId="0" borderId="0" xfId="28" applyNumberFormat="1" applyFont="1" applyFill="1" applyBorder="1"/>
    <xf numFmtId="0" fontId="21" fillId="0" borderId="0" xfId="0" applyFont="1" applyFill="1" applyBorder="1"/>
    <xf numFmtId="0" fontId="27" fillId="0" borderId="13" xfId="0" applyFont="1" applyBorder="1" applyAlignment="1">
      <alignment horizontal="center"/>
    </xf>
    <xf numFmtId="0" fontId="21" fillId="0" borderId="0" xfId="0" applyFont="1" applyBorder="1" applyAlignment="1">
      <alignment horizontal="center"/>
    </xf>
    <xf numFmtId="0" fontId="27" fillId="0" borderId="12" xfId="0" applyFont="1" applyFill="1" applyBorder="1"/>
    <xf numFmtId="167" fontId="27" fillId="0" borderId="12" xfId="0" applyNumberFormat="1" applyFont="1" applyFill="1" applyBorder="1" applyAlignment="1">
      <alignment horizontal="left"/>
    </xf>
    <xf numFmtId="0" fontId="27" fillId="0" borderId="12" xfId="0" applyFont="1" applyFill="1" applyBorder="1" applyAlignment="1">
      <alignment horizontal="left"/>
    </xf>
    <xf numFmtId="0" fontId="27" fillId="0" borderId="11" xfId="0" applyFont="1" applyFill="1" applyBorder="1"/>
    <xf numFmtId="167" fontId="27" fillId="0" borderId="11" xfId="0" applyNumberFormat="1" applyFont="1" applyFill="1" applyBorder="1" applyAlignment="1">
      <alignment horizontal="left"/>
    </xf>
    <xf numFmtId="0" fontId="27" fillId="0" borderId="11" xfId="0" applyFont="1" applyFill="1" applyBorder="1" applyAlignment="1">
      <alignment horizontal="left"/>
    </xf>
    <xf numFmtId="0" fontId="1" fillId="0" borderId="0" xfId="0" applyFont="1" applyFill="1"/>
    <xf numFmtId="0" fontId="21" fillId="0" borderId="0" xfId="0" applyFont="1" applyFill="1" applyAlignment="1">
      <alignment horizontal="center"/>
    </xf>
    <xf numFmtId="164" fontId="21" fillId="0" borderId="0" xfId="0" applyNumberFormat="1" applyFont="1" applyFill="1"/>
    <xf numFmtId="0" fontId="1" fillId="0" borderId="0" xfId="0" applyFont="1"/>
    <xf numFmtId="0" fontId="36" fillId="0" borderId="0" xfId="0" applyFont="1"/>
    <xf numFmtId="0" fontId="27" fillId="0" borderId="0" xfId="0" applyFont="1"/>
    <xf numFmtId="165" fontId="21" fillId="24" borderId="29" xfId="28" applyNumberFormat="1" applyFont="1" applyFill="1" applyBorder="1"/>
    <xf numFmtId="0" fontId="1" fillId="0" borderId="0" xfId="0" applyFont="1" applyBorder="1"/>
    <xf numFmtId="6" fontId="1" fillId="0" borderId="0" xfId="0" applyNumberFormat="1" applyFont="1"/>
    <xf numFmtId="0" fontId="37" fillId="0" borderId="0" xfId="0" applyFont="1"/>
    <xf numFmtId="0" fontId="1" fillId="0" borderId="11" xfId="0" applyFont="1" applyFill="1" applyBorder="1" applyAlignment="1">
      <alignment horizontal="left"/>
    </xf>
    <xf numFmtId="5" fontId="27" fillId="0" borderId="12" xfId="0" applyNumberFormat="1" applyFont="1" applyFill="1" applyBorder="1"/>
    <xf numFmtId="5" fontId="1" fillId="0" borderId="11" xfId="0" applyNumberFormat="1" applyFont="1" applyFill="1" applyBorder="1"/>
    <xf numFmtId="167" fontId="1" fillId="0" borderId="0" xfId="0" applyNumberFormat="1" applyFont="1" applyAlignment="1">
      <alignment horizontal="left"/>
    </xf>
    <xf numFmtId="0" fontId="0" fillId="0" borderId="31" xfId="0" applyFill="1" applyBorder="1" applyAlignment="1">
      <alignment horizontal="left"/>
    </xf>
    <xf numFmtId="167" fontId="0" fillId="0" borderId="31" xfId="0" applyNumberFormat="1" applyFill="1" applyBorder="1" applyAlignment="1">
      <alignment horizontal="left"/>
    </xf>
    <xf numFmtId="5" fontId="0" fillId="0" borderId="31" xfId="0" applyNumberFormat="1" applyFill="1" applyBorder="1"/>
    <xf numFmtId="0" fontId="0" fillId="0" borderId="31" xfId="0" applyFill="1" applyBorder="1"/>
    <xf numFmtId="0" fontId="0" fillId="0" borderId="32" xfId="0" applyFill="1" applyBorder="1"/>
    <xf numFmtId="167" fontId="0" fillId="0" borderId="32" xfId="0" applyNumberFormat="1" applyFill="1" applyBorder="1" applyAlignment="1">
      <alignment horizontal="left"/>
    </xf>
    <xf numFmtId="0" fontId="0" fillId="0" borderId="32" xfId="0" applyFill="1" applyBorder="1" applyAlignment="1">
      <alignment horizontal="left"/>
    </xf>
    <xf numFmtId="5" fontId="0" fillId="0" borderId="32" xfId="0" applyNumberFormat="1" applyFill="1" applyBorder="1"/>
    <xf numFmtId="0" fontId="1" fillId="0" borderId="0" xfId="0" applyFont="1" applyFill="1" applyBorder="1"/>
    <xf numFmtId="167" fontId="1" fillId="0" borderId="0" xfId="0" applyNumberFormat="1" applyFont="1" applyFill="1" applyBorder="1" applyAlignment="1">
      <alignment horizontal="left"/>
    </xf>
    <xf numFmtId="0" fontId="1" fillId="0" borderId="0" xfId="0" applyFont="1" applyAlignment="1">
      <alignment horizontal="right"/>
    </xf>
    <xf numFmtId="5" fontId="1" fillId="0" borderId="0" xfId="0" applyNumberFormat="1" applyFont="1"/>
    <xf numFmtId="167" fontId="1" fillId="0" borderId="0" xfId="0" applyNumberFormat="1" applyFont="1" applyBorder="1" applyAlignment="1">
      <alignment horizontal="left"/>
    </xf>
    <xf numFmtId="0" fontId="27" fillId="0" borderId="21" xfId="0" applyFont="1" applyBorder="1" applyAlignment="1">
      <alignment horizontal="center"/>
    </xf>
    <xf numFmtId="167" fontId="28" fillId="0" borderId="0" xfId="0" applyNumberFormat="1" applyFont="1" applyFill="1" applyBorder="1" applyAlignment="1">
      <alignment horizontal="left"/>
    </xf>
    <xf numFmtId="6" fontId="1" fillId="0" borderId="0" xfId="0" applyNumberFormat="1" applyFont="1" applyFill="1" applyBorder="1"/>
    <xf numFmtId="0" fontId="1" fillId="0" borderId="0" xfId="0" applyFont="1" applyFill="1" applyBorder="1" applyAlignment="1">
      <alignment horizontal="centerContinuous"/>
    </xf>
    <xf numFmtId="167" fontId="27" fillId="0" borderId="12" xfId="0" applyNumberFormat="1" applyFont="1" applyBorder="1" applyAlignment="1">
      <alignment horizontal="center"/>
    </xf>
    <xf numFmtId="0" fontId="27" fillId="0" borderId="20" xfId="0" applyFont="1" applyBorder="1" applyAlignment="1">
      <alignment horizontal="center"/>
    </xf>
    <xf numFmtId="0" fontId="27" fillId="0" borderId="22" xfId="0" applyFont="1" applyBorder="1" applyAlignment="1">
      <alignment horizontal="center"/>
    </xf>
    <xf numFmtId="6" fontId="27" fillId="0" borderId="35" xfId="0" applyNumberFormat="1" applyFont="1" applyBorder="1" applyAlignment="1">
      <alignment horizontal="center"/>
    </xf>
    <xf numFmtId="6" fontId="27" fillId="0" borderId="22" xfId="0" applyNumberFormat="1" applyFont="1" applyBorder="1" applyAlignment="1">
      <alignment horizontal="center"/>
    </xf>
    <xf numFmtId="6" fontId="27" fillId="0" borderId="12" xfId="0" applyNumberFormat="1" applyFont="1" applyBorder="1" applyAlignment="1">
      <alignment horizontal="center"/>
    </xf>
    <xf numFmtId="0" fontId="27" fillId="0" borderId="12" xfId="0" applyFont="1" applyBorder="1" applyAlignment="1">
      <alignment horizontal="left"/>
    </xf>
    <xf numFmtId="167" fontId="27" fillId="0" borderId="13" xfId="0" applyNumberFormat="1" applyFont="1" applyBorder="1" applyAlignment="1">
      <alignment horizontal="center"/>
    </xf>
    <xf numFmtId="0" fontId="27" fillId="0" borderId="10" xfId="0" applyFont="1" applyBorder="1" applyAlignment="1">
      <alignment horizontal="center"/>
    </xf>
    <xf numFmtId="0" fontId="27" fillId="0" borderId="0" xfId="0" applyFont="1" applyBorder="1" applyAlignment="1">
      <alignment horizontal="center"/>
    </xf>
    <xf numFmtId="0" fontId="27" fillId="0" borderId="23" xfId="0" applyFont="1" applyBorder="1" applyAlignment="1">
      <alignment horizontal="center"/>
    </xf>
    <xf numFmtId="6" fontId="27" fillId="0" borderId="36" xfId="0" applyNumberFormat="1" applyFont="1" applyBorder="1" applyAlignment="1">
      <alignment horizontal="center"/>
    </xf>
    <xf numFmtId="6" fontId="27" fillId="0" borderId="23" xfId="0" applyNumberFormat="1" applyFont="1" applyBorder="1" applyAlignment="1">
      <alignment horizontal="center"/>
    </xf>
    <xf numFmtId="6" fontId="27" fillId="0" borderId="13" xfId="0" applyNumberFormat="1" applyFont="1" applyBorder="1" applyAlignment="1">
      <alignment horizontal="center"/>
    </xf>
    <xf numFmtId="0" fontId="27" fillId="0" borderId="0" xfId="0" applyFont="1" applyAlignment="1">
      <alignment horizontal="center"/>
    </xf>
    <xf numFmtId="0" fontId="27" fillId="0" borderId="37" xfId="0" applyFont="1" applyBorder="1" applyAlignment="1">
      <alignment horizontal="center"/>
    </xf>
    <xf numFmtId="167" fontId="1" fillId="0" borderId="13" xfId="0" applyNumberFormat="1" applyFont="1" applyBorder="1" applyAlignment="1">
      <alignment horizontal="left"/>
    </xf>
    <xf numFmtId="0" fontId="1" fillId="0" borderId="13" xfId="0" applyFont="1" applyBorder="1"/>
    <xf numFmtId="0" fontId="1" fillId="0" borderId="23" xfId="0" applyFont="1" applyBorder="1"/>
    <xf numFmtId="0" fontId="1" fillId="0" borderId="10" xfId="0" applyFont="1" applyBorder="1"/>
    <xf numFmtId="6" fontId="1" fillId="0" borderId="36" xfId="0" applyNumberFormat="1" applyFont="1" applyBorder="1"/>
    <xf numFmtId="6" fontId="1" fillId="0" borderId="23" xfId="0" applyNumberFormat="1" applyFont="1" applyBorder="1"/>
    <xf numFmtId="6" fontId="1" fillId="0" borderId="13" xfId="0" applyNumberFormat="1" applyFont="1" applyBorder="1"/>
    <xf numFmtId="0" fontId="1" fillId="0" borderId="13" xfId="0" applyFont="1" applyBorder="1" applyAlignment="1">
      <alignment horizontal="center"/>
    </xf>
    <xf numFmtId="167" fontId="1" fillId="0" borderId="29" xfId="0" applyNumberFormat="1" applyFont="1" applyBorder="1" applyAlignment="1">
      <alignment horizontal="left"/>
    </xf>
    <xf numFmtId="0" fontId="1" fillId="0" borderId="29" xfId="0" applyFont="1" applyBorder="1"/>
    <xf numFmtId="0" fontId="1" fillId="0" borderId="29" xfId="0" applyFont="1" applyBorder="1" applyAlignment="1">
      <alignment horizontal="center"/>
    </xf>
    <xf numFmtId="0" fontId="1" fillId="0" borderId="14" xfId="0" applyFont="1" applyBorder="1"/>
    <xf numFmtId="0" fontId="1" fillId="0" borderId="19" xfId="0" applyFont="1" applyBorder="1"/>
    <xf numFmtId="0" fontId="1" fillId="0" borderId="34" xfId="0" applyFont="1" applyBorder="1"/>
    <xf numFmtId="6" fontId="1" fillId="0" borderId="39" xfId="0" applyNumberFormat="1" applyFont="1" applyBorder="1"/>
    <xf numFmtId="6" fontId="1" fillId="0" borderId="34" xfId="0" applyNumberFormat="1" applyFont="1" applyBorder="1"/>
    <xf numFmtId="6" fontId="1" fillId="0" borderId="29" xfId="0" applyNumberFormat="1" applyFont="1" applyBorder="1"/>
    <xf numFmtId="0" fontId="1" fillId="0" borderId="23" xfId="0" applyFont="1" applyFill="1" applyBorder="1"/>
    <xf numFmtId="0" fontId="1" fillId="0" borderId="13" xfId="0" applyFont="1" applyFill="1" applyBorder="1"/>
    <xf numFmtId="0" fontId="1" fillId="0" borderId="10" xfId="0" applyFont="1" applyFill="1" applyBorder="1"/>
    <xf numFmtId="167" fontId="1" fillId="0" borderId="11" xfId="0" applyNumberFormat="1" applyFont="1" applyBorder="1" applyAlignment="1">
      <alignment horizontal="left"/>
    </xf>
    <xf numFmtId="0" fontId="1" fillId="0" borderId="11" xfId="0" applyFont="1" applyBorder="1"/>
    <xf numFmtId="0" fontId="1" fillId="0" borderId="40" xfId="0" applyFont="1" applyBorder="1"/>
    <xf numFmtId="0" fontId="1" fillId="0" borderId="37" xfId="0" applyFont="1" applyBorder="1"/>
    <xf numFmtId="0" fontId="1" fillId="0" borderId="38" xfId="0" applyFont="1" applyBorder="1"/>
    <xf numFmtId="6" fontId="1" fillId="0" borderId="41" xfId="0" applyNumberFormat="1" applyFont="1" applyBorder="1"/>
    <xf numFmtId="6" fontId="1" fillId="0" borderId="38" xfId="0" applyNumberFormat="1" applyFont="1" applyBorder="1"/>
    <xf numFmtId="6" fontId="1" fillId="0" borderId="11" xfId="0" applyNumberFormat="1" applyFont="1" applyBorder="1"/>
    <xf numFmtId="0" fontId="1" fillId="0" borderId="11" xfId="0" applyFont="1" applyBorder="1" applyAlignment="1">
      <alignment horizontal="center"/>
    </xf>
    <xf numFmtId="167" fontId="28" fillId="0" borderId="0" xfId="0" applyNumberFormat="1" applyFont="1" applyBorder="1" applyAlignment="1">
      <alignment horizontal="left"/>
    </xf>
    <xf numFmtId="6" fontId="1" fillId="0" borderId="0" xfId="0" applyNumberFormat="1" applyFont="1" applyBorder="1"/>
    <xf numFmtId="6" fontId="27" fillId="0" borderId="0" xfId="0" applyNumberFormat="1" applyFont="1" applyBorder="1" applyAlignment="1">
      <alignment horizontal="center"/>
    </xf>
    <xf numFmtId="0" fontId="33" fillId="0" borderId="0" xfId="0" applyFont="1" applyFill="1"/>
    <xf numFmtId="167" fontId="27" fillId="0" borderId="0" xfId="0" applyNumberFormat="1" applyFont="1" applyFill="1" applyAlignment="1">
      <alignment horizontal="centerContinuous"/>
    </xf>
    <xf numFmtId="0" fontId="27" fillId="0" borderId="0" xfId="0" applyFont="1" applyFill="1" applyAlignment="1">
      <alignment horizontal="centerContinuous"/>
    </xf>
    <xf numFmtId="6" fontId="27" fillId="0" borderId="0" xfId="0" applyNumberFormat="1" applyFont="1" applyFill="1" applyAlignment="1">
      <alignment horizontal="centerContinuous"/>
    </xf>
    <xf numFmtId="167" fontId="27" fillId="0" borderId="0" xfId="0" applyNumberFormat="1" applyFont="1" applyAlignment="1">
      <alignment horizontal="centerContinuous"/>
    </xf>
    <xf numFmtId="0" fontId="27" fillId="0" borderId="0" xfId="0" applyFont="1" applyAlignment="1">
      <alignment horizontal="centerContinuous"/>
    </xf>
    <xf numFmtId="6" fontId="27" fillId="0" borderId="0" xfId="0" applyNumberFormat="1" applyFont="1" applyAlignment="1">
      <alignment horizontal="centerContinuous"/>
    </xf>
    <xf numFmtId="0" fontId="1" fillId="0" borderId="0" xfId="0" applyFont="1" applyAlignment="1">
      <alignment horizontal="centerContinuous"/>
    </xf>
    <xf numFmtId="6" fontId="1" fillId="0" borderId="0" xfId="0" applyNumberFormat="1" applyFont="1" applyAlignment="1">
      <alignment horizontal="centerContinuous"/>
    </xf>
    <xf numFmtId="167" fontId="1" fillId="0" borderId="0" xfId="0" applyNumberFormat="1" applyFont="1" applyAlignment="1">
      <alignment horizontal="centerContinuous"/>
    </xf>
    <xf numFmtId="0" fontId="39" fillId="0" borderId="0" xfId="0" applyFont="1" applyBorder="1"/>
    <xf numFmtId="9" fontId="1" fillId="0" borderId="0" xfId="0" applyNumberFormat="1" applyFont="1" applyAlignment="1">
      <alignment horizontal="left"/>
    </xf>
    <xf numFmtId="0" fontId="1" fillId="0" borderId="0" xfId="0" applyFont="1" applyAlignment="1">
      <alignment horizontal="center"/>
    </xf>
    <xf numFmtId="0" fontId="28" fillId="0" borderId="0" xfId="0" applyFont="1"/>
    <xf numFmtId="0" fontId="28" fillId="0" borderId="0" xfId="0" applyFont="1" applyAlignment="1">
      <alignment horizontal="center"/>
    </xf>
    <xf numFmtId="9" fontId="1" fillId="0" borderId="0" xfId="0" applyNumberFormat="1" applyFont="1" applyFill="1" applyAlignment="1">
      <alignment horizontal="left"/>
    </xf>
    <xf numFmtId="0" fontId="1" fillId="0" borderId="0" xfId="0" applyFont="1" applyFill="1" applyAlignment="1">
      <alignment horizontal="center"/>
    </xf>
    <xf numFmtId="0" fontId="28" fillId="0" borderId="0" xfId="0" applyFont="1" applyFill="1"/>
    <xf numFmtId="0" fontId="28" fillId="0" borderId="0" xfId="0" applyFont="1" applyFill="1" applyAlignment="1">
      <alignment horizontal="center"/>
    </xf>
    <xf numFmtId="0" fontId="1" fillId="0" borderId="43" xfId="0" applyFont="1" applyBorder="1" applyAlignment="1">
      <alignment horizontal="center"/>
    </xf>
    <xf numFmtId="6" fontId="1" fillId="0" borderId="43" xfId="0" applyNumberFormat="1" applyFont="1" applyBorder="1"/>
    <xf numFmtId="0" fontId="41" fillId="0" borderId="0" xfId="0" applyFont="1" applyFill="1"/>
    <xf numFmtId="0" fontId="41" fillId="0" borderId="0" xfId="0" applyFont="1"/>
    <xf numFmtId="0" fontId="28" fillId="0" borderId="43" xfId="0" applyFont="1" applyBorder="1" applyAlignment="1">
      <alignment horizontal="right"/>
    </xf>
    <xf numFmtId="5" fontId="28" fillId="0" borderId="43" xfId="0" applyNumberFormat="1" applyFont="1" applyBorder="1"/>
    <xf numFmtId="0" fontId="27" fillId="0" borderId="0" xfId="0" applyFont="1" applyFill="1" applyBorder="1" applyAlignment="1">
      <alignment horizontal="centerContinuous"/>
    </xf>
    <xf numFmtId="0" fontId="0" fillId="0" borderId="10" xfId="0" applyBorder="1"/>
    <xf numFmtId="0" fontId="31" fillId="29" borderId="20" xfId="0" applyFont="1" applyFill="1" applyBorder="1" applyAlignment="1">
      <alignment horizontal="centerContinuous"/>
    </xf>
    <xf numFmtId="0" fontId="44" fillId="29" borderId="21" xfId="0" applyFont="1" applyFill="1" applyBorder="1" applyAlignment="1">
      <alignment horizontal="centerContinuous"/>
    </xf>
    <xf numFmtId="0" fontId="31" fillId="29" borderId="22" xfId="0" applyFont="1" applyFill="1" applyBorder="1" applyAlignment="1">
      <alignment horizontal="centerContinuous"/>
    </xf>
    <xf numFmtId="0" fontId="27" fillId="0" borderId="0" xfId="0" applyFont="1" applyFill="1" applyBorder="1" applyAlignment="1">
      <alignment horizontal="center"/>
    </xf>
    <xf numFmtId="5" fontId="0" fillId="0" borderId="0" xfId="0" applyNumberFormat="1" applyFill="1" applyAlignment="1">
      <alignment horizontal="centerContinuous"/>
    </xf>
    <xf numFmtId="6" fontId="0" fillId="0" borderId="0" xfId="0" applyNumberFormat="1" applyFill="1" applyAlignment="1">
      <alignment horizontal="centerContinuous"/>
    </xf>
    <xf numFmtId="0" fontId="0" fillId="0" borderId="0" xfId="0" applyFill="1" applyAlignment="1">
      <alignment horizontal="centerContinuous"/>
    </xf>
    <xf numFmtId="5" fontId="29" fillId="0" borderId="0" xfId="0" applyNumberFormat="1" applyFont="1" applyFill="1" applyBorder="1" applyAlignment="1">
      <alignment horizontal="centerContinuous"/>
    </xf>
    <xf numFmtId="5" fontId="0" fillId="24" borderId="20" xfId="0" applyNumberFormat="1" applyFill="1" applyBorder="1" applyAlignment="1">
      <alignment horizontal="centerContinuous"/>
    </xf>
    <xf numFmtId="5" fontId="0" fillId="24" borderId="21" xfId="0" applyNumberFormat="1" applyFill="1" applyBorder="1" applyAlignment="1">
      <alignment horizontal="centerContinuous"/>
    </xf>
    <xf numFmtId="6" fontId="0" fillId="24" borderId="21" xfId="0" applyNumberFormat="1" applyFill="1" applyBorder="1" applyAlignment="1">
      <alignment horizontal="centerContinuous"/>
    </xf>
    <xf numFmtId="0" fontId="0" fillId="24" borderId="21" xfId="0" applyFill="1" applyBorder="1" applyAlignment="1">
      <alignment horizontal="centerContinuous"/>
    </xf>
    <xf numFmtId="5" fontId="29" fillId="24" borderId="22" xfId="0" applyNumberFormat="1" applyFont="1" applyFill="1" applyBorder="1" applyAlignment="1">
      <alignment horizontal="centerContinuous"/>
    </xf>
    <xf numFmtId="5" fontId="0" fillId="24" borderId="14" xfId="0" applyNumberFormat="1" applyFill="1" applyBorder="1" applyAlignment="1">
      <alignment horizontal="centerContinuous"/>
    </xf>
    <xf numFmtId="5" fontId="0" fillId="24" borderId="19" xfId="0" applyNumberFormat="1" applyFill="1" applyBorder="1" applyAlignment="1">
      <alignment horizontal="centerContinuous"/>
    </xf>
    <xf numFmtId="6" fontId="0" fillId="24" borderId="19" xfId="0" applyNumberFormat="1" applyFill="1" applyBorder="1" applyAlignment="1">
      <alignment horizontal="centerContinuous"/>
    </xf>
    <xf numFmtId="0" fontId="0" fillId="24" borderId="19" xfId="0" applyFill="1" applyBorder="1" applyAlignment="1">
      <alignment horizontal="centerContinuous"/>
    </xf>
    <xf numFmtId="5" fontId="29" fillId="24" borderId="34" xfId="0" applyNumberFormat="1" applyFont="1" applyFill="1" applyBorder="1" applyAlignment="1">
      <alignment horizontal="centerContinuous"/>
    </xf>
    <xf numFmtId="0" fontId="28" fillId="0" borderId="0" xfId="0" applyFont="1" applyFill="1" applyBorder="1" applyAlignment="1">
      <alignment horizontal="left"/>
    </xf>
    <xf numFmtId="0" fontId="37" fillId="0" borderId="0" xfId="0" applyFont="1" applyFill="1"/>
    <xf numFmtId="0" fontId="36" fillId="24" borderId="0" xfId="0" applyFont="1" applyFill="1" applyBorder="1" applyAlignment="1">
      <alignment horizontal="centerContinuous"/>
    </xf>
    <xf numFmtId="0" fontId="34" fillId="24" borderId="10" xfId="0" applyFont="1" applyFill="1" applyBorder="1" applyAlignment="1">
      <alignment horizontal="centerContinuous"/>
    </xf>
    <xf numFmtId="5" fontId="36" fillId="24" borderId="0" xfId="0" applyNumberFormat="1" applyFont="1" applyFill="1" applyBorder="1" applyAlignment="1">
      <alignment horizontal="centerContinuous"/>
    </xf>
    <xf numFmtId="6" fontId="36" fillId="24" borderId="0" xfId="0" applyNumberFormat="1" applyFont="1" applyFill="1" applyBorder="1" applyAlignment="1">
      <alignment horizontal="centerContinuous"/>
    </xf>
    <xf numFmtId="5" fontId="36" fillId="24" borderId="23" xfId="0" applyNumberFormat="1" applyFont="1" applyFill="1" applyBorder="1" applyAlignment="1">
      <alignment horizontal="centerContinuous"/>
    </xf>
    <xf numFmtId="0" fontId="29" fillId="0" borderId="0" xfId="0" applyFont="1" applyAlignment="1">
      <alignment horizontal="center"/>
    </xf>
    <xf numFmtId="0" fontId="29" fillId="0" borderId="0" xfId="0" applyFont="1" applyFill="1" applyAlignment="1">
      <alignment horizontal="center"/>
    </xf>
    <xf numFmtId="0" fontId="49" fillId="0" borderId="0" xfId="0" applyFont="1" applyFill="1"/>
    <xf numFmtId="0" fontId="49" fillId="0" borderId="0" xfId="0" applyFont="1"/>
    <xf numFmtId="0" fontId="1" fillId="0" borderId="10" xfId="0" applyFont="1" applyBorder="1" applyAlignment="1">
      <alignment horizontal="center"/>
    </xf>
    <xf numFmtId="0" fontId="1" fillId="0" borderId="14" xfId="0" applyFont="1" applyBorder="1" applyAlignment="1">
      <alignment horizontal="center"/>
    </xf>
    <xf numFmtId="0" fontId="1" fillId="0" borderId="10" xfId="0" applyFont="1" applyFill="1" applyBorder="1" applyAlignment="1">
      <alignment horizontal="center"/>
    </xf>
    <xf numFmtId="0" fontId="51" fillId="0" borderId="13" xfId="0" applyFont="1" applyBorder="1"/>
    <xf numFmtId="6" fontId="1" fillId="0" borderId="56" xfId="0" applyNumberFormat="1" applyFont="1" applyBorder="1"/>
    <xf numFmtId="6" fontId="1" fillId="0" borderId="57" xfId="0" applyNumberFormat="1" applyFont="1" applyBorder="1"/>
    <xf numFmtId="6" fontId="1" fillId="0" borderId="58" xfId="0" applyNumberFormat="1" applyFont="1" applyBorder="1"/>
    <xf numFmtId="0" fontId="51" fillId="0" borderId="29" xfId="0" applyFont="1" applyBorder="1"/>
    <xf numFmtId="0" fontId="1" fillId="0" borderId="45" xfId="0" applyFont="1" applyBorder="1"/>
    <xf numFmtId="0" fontId="24" fillId="25" borderId="43" xfId="0" applyFont="1" applyFill="1" applyBorder="1" applyAlignment="1">
      <alignment horizontal="centerContinuous"/>
    </xf>
    <xf numFmtId="166" fontId="21" fillId="0" borderId="23" xfId="0" applyNumberFormat="1" applyFont="1" applyBorder="1" applyAlignment="1">
      <alignment horizontal="center"/>
    </xf>
    <xf numFmtId="0" fontId="54" fillId="0" borderId="0" xfId="0" applyFont="1" applyFill="1"/>
    <xf numFmtId="0" fontId="20" fillId="0" borderId="13" xfId="0" applyFont="1" applyFill="1" applyBorder="1" applyAlignment="1">
      <alignment horizontal="center"/>
    </xf>
    <xf numFmtId="165" fontId="55" fillId="0" borderId="11" xfId="28" applyNumberFormat="1" applyFont="1" applyFill="1" applyBorder="1" applyAlignment="1">
      <alignment horizontal="center"/>
    </xf>
    <xf numFmtId="0" fontId="54" fillId="0" borderId="0" xfId="0" applyFont="1" applyFill="1" applyBorder="1"/>
    <xf numFmtId="0" fontId="21" fillId="0" borderId="37" xfId="0" applyFont="1" applyBorder="1" applyAlignment="1">
      <alignment horizontal="center"/>
    </xf>
    <xf numFmtId="0" fontId="24" fillId="0" borderId="10" xfId="0" applyFont="1" applyBorder="1"/>
    <xf numFmtId="0" fontId="20" fillId="0" borderId="10" xfId="0" applyFont="1" applyBorder="1"/>
    <xf numFmtId="0" fontId="20" fillId="0" borderId="14" xfId="0" applyFont="1" applyBorder="1"/>
    <xf numFmtId="5" fontId="1" fillId="0" borderId="0" xfId="0" applyNumberFormat="1" applyFont="1" applyFill="1"/>
    <xf numFmtId="5" fontId="21" fillId="0" borderId="23" xfId="0" applyNumberFormat="1" applyFont="1" applyBorder="1" applyAlignment="1">
      <alignment horizontal="right"/>
    </xf>
    <xf numFmtId="166" fontId="24" fillId="0" borderId="23" xfId="0" applyNumberFormat="1" applyFont="1" applyBorder="1" applyAlignment="1">
      <alignment horizontal="right"/>
    </xf>
    <xf numFmtId="166" fontId="20" fillId="0" borderId="23" xfId="0" applyNumberFormat="1" applyFont="1" applyBorder="1" applyAlignment="1">
      <alignment horizontal="right"/>
    </xf>
    <xf numFmtId="5" fontId="20" fillId="0" borderId="23" xfId="0" applyNumberFormat="1" applyFont="1" applyBorder="1" applyAlignment="1">
      <alignment horizontal="right"/>
    </xf>
    <xf numFmtId="10" fontId="20" fillId="0" borderId="34" xfId="0" applyNumberFormat="1" applyFont="1" applyBorder="1" applyAlignment="1">
      <alignment horizontal="right"/>
    </xf>
    <xf numFmtId="165" fontId="21" fillId="0" borderId="10" xfId="28" applyNumberFormat="1" applyFont="1" applyBorder="1" applyProtection="1">
      <protection locked="0"/>
    </xf>
    <xf numFmtId="165" fontId="21" fillId="27" borderId="10" xfId="28" applyNumberFormat="1" applyFont="1" applyFill="1" applyBorder="1" applyProtection="1">
      <protection locked="0"/>
    </xf>
    <xf numFmtId="165" fontId="21" fillId="0" borderId="10" xfId="28" applyNumberFormat="1" applyFont="1" applyFill="1" applyBorder="1" applyProtection="1">
      <protection locked="0"/>
    </xf>
    <xf numFmtId="165" fontId="26" fillId="0" borderId="13" xfId="28" applyNumberFormat="1" applyFont="1" applyBorder="1" applyProtection="1">
      <protection locked="0"/>
    </xf>
    <xf numFmtId="165" fontId="20" fillId="0" borderId="13" xfId="28" applyNumberFormat="1" applyFont="1" applyBorder="1" applyAlignment="1" applyProtection="1">
      <alignment horizontal="center"/>
      <protection locked="0"/>
    </xf>
    <xf numFmtId="0" fontId="20" fillId="0" borderId="11" xfId="0" applyFont="1" applyBorder="1" applyAlignment="1" applyProtection="1">
      <alignment horizontal="center"/>
      <protection locked="0"/>
    </xf>
    <xf numFmtId="165" fontId="21" fillId="0" borderId="14" xfId="28" applyNumberFormat="1" applyFont="1" applyFill="1" applyBorder="1" applyProtection="1">
      <protection locked="0"/>
    </xf>
    <xf numFmtId="165" fontId="21" fillId="24" borderId="13" xfId="28" applyNumberFormat="1" applyFont="1" applyFill="1" applyBorder="1" applyProtection="1">
      <protection locked="0"/>
    </xf>
    <xf numFmtId="165" fontId="26" fillId="0" borderId="13" xfId="28" applyNumberFormat="1" applyFont="1" applyFill="1" applyBorder="1" applyProtection="1">
      <protection locked="0"/>
    </xf>
    <xf numFmtId="165" fontId="26" fillId="25" borderId="13" xfId="28" applyNumberFormat="1" applyFont="1" applyFill="1" applyBorder="1" applyProtection="1">
      <protection locked="0"/>
    </xf>
    <xf numFmtId="0" fontId="20" fillId="0" borderId="13" xfId="0" applyFont="1" applyFill="1" applyBorder="1" applyAlignment="1" applyProtection="1">
      <alignment horizontal="center"/>
      <protection locked="0"/>
    </xf>
    <xf numFmtId="0" fontId="20" fillId="24" borderId="13" xfId="0" applyFont="1" applyFill="1" applyBorder="1" applyAlignment="1" applyProtection="1">
      <alignment horizontal="center"/>
      <protection locked="0"/>
    </xf>
    <xf numFmtId="165" fontId="20" fillId="24" borderId="11" xfId="28" applyNumberFormat="1" applyFont="1" applyFill="1" applyBorder="1" applyAlignment="1" applyProtection="1">
      <alignment horizontal="center"/>
      <protection locked="0"/>
    </xf>
    <xf numFmtId="165" fontId="55" fillId="0" borderId="11" xfId="28" applyNumberFormat="1" applyFont="1" applyFill="1" applyBorder="1" applyAlignment="1" applyProtection="1">
      <alignment horizontal="center"/>
      <protection locked="0"/>
    </xf>
    <xf numFmtId="165" fontId="21" fillId="24" borderId="29" xfId="28" applyNumberFormat="1" applyFont="1" applyFill="1" applyBorder="1" applyProtection="1">
      <protection locked="0"/>
    </xf>
    <xf numFmtId="166" fontId="21" fillId="0" borderId="23" xfId="0" applyNumberFormat="1" applyFont="1" applyFill="1" applyBorder="1" applyAlignment="1" applyProtection="1">
      <alignment horizontal="center"/>
      <protection locked="0"/>
    </xf>
    <xf numFmtId="0" fontId="21" fillId="0" borderId="23" xfId="0" applyFont="1" applyBorder="1" applyAlignment="1" applyProtection="1">
      <alignment horizontal="center"/>
      <protection locked="0"/>
    </xf>
    <xf numFmtId="0" fontId="43" fillId="28" borderId="23" xfId="0" applyFont="1" applyFill="1" applyBorder="1" applyAlignment="1" applyProtection="1">
      <alignment horizontal="center"/>
      <protection locked="0"/>
    </xf>
    <xf numFmtId="0" fontId="43" fillId="30" borderId="23" xfId="0" applyFont="1" applyFill="1" applyBorder="1" applyAlignment="1" applyProtection="1">
      <alignment horizontal="center"/>
      <protection locked="0"/>
    </xf>
    <xf numFmtId="0" fontId="27" fillId="0" borderId="50" xfId="0" applyFont="1" applyBorder="1" applyAlignment="1">
      <alignment horizontal="center"/>
    </xf>
    <xf numFmtId="0" fontId="27" fillId="0" borderId="53" xfId="0" applyFont="1" applyBorder="1" applyAlignment="1">
      <alignment horizontal="center"/>
    </xf>
    <xf numFmtId="0" fontId="27" fillId="0" borderId="54" xfId="0" applyFont="1" applyBorder="1" applyAlignment="1">
      <alignment horizontal="center"/>
    </xf>
    <xf numFmtId="0" fontId="0" fillId="0" borderId="0" xfId="0" applyAlignment="1">
      <alignment horizontal="centerContinuous"/>
    </xf>
    <xf numFmtId="0" fontId="48" fillId="27" borderId="20" xfId="0" applyFont="1" applyFill="1" applyBorder="1" applyAlignment="1">
      <alignment horizontal="centerContinuous"/>
    </xf>
    <xf numFmtId="0" fontId="48" fillId="27" borderId="22" xfId="0" applyFont="1" applyFill="1" applyBorder="1" applyAlignment="1">
      <alignment horizontal="centerContinuous"/>
    </xf>
    <xf numFmtId="0" fontId="48" fillId="27" borderId="14" xfId="0" applyFont="1" applyFill="1" applyBorder="1" applyAlignment="1">
      <alignment horizontal="centerContinuous"/>
    </xf>
    <xf numFmtId="0" fontId="24" fillId="0" borderId="0" xfId="0" applyFont="1" applyFill="1" applyBorder="1" applyProtection="1">
      <protection locked="0"/>
    </xf>
    <xf numFmtId="0" fontId="24" fillId="0" borderId="23" xfId="0" applyFont="1" applyBorder="1" applyProtection="1">
      <protection locked="0"/>
    </xf>
    <xf numFmtId="10" fontId="23" fillId="0" borderId="67" xfId="0" applyNumberFormat="1" applyFont="1" applyBorder="1" applyProtection="1">
      <protection locked="0"/>
    </xf>
    <xf numFmtId="0" fontId="23" fillId="0" borderId="0" xfId="0" applyFont="1" applyBorder="1" applyProtection="1">
      <protection locked="0"/>
    </xf>
    <xf numFmtId="0" fontId="24" fillId="0" borderId="0" xfId="0" applyFont="1" applyBorder="1" applyProtection="1">
      <protection locked="0"/>
    </xf>
    <xf numFmtId="10" fontId="23" fillId="0" borderId="23" xfId="0" applyNumberFormat="1" applyFont="1" applyBorder="1" applyProtection="1">
      <protection locked="0"/>
    </xf>
    <xf numFmtId="0" fontId="20" fillId="32" borderId="13" xfId="0" applyFont="1" applyFill="1" applyBorder="1" applyAlignment="1">
      <alignment horizontal="center"/>
    </xf>
    <xf numFmtId="165" fontId="20" fillId="32" borderId="11" xfId="28" applyNumberFormat="1" applyFont="1" applyFill="1" applyBorder="1" applyAlignment="1">
      <alignment horizontal="center"/>
    </xf>
    <xf numFmtId="0" fontId="27" fillId="0" borderId="68" xfId="0" applyFont="1" applyFill="1" applyBorder="1"/>
    <xf numFmtId="165" fontId="20" fillId="31" borderId="69" xfId="28" applyNumberFormat="1" applyFont="1" applyFill="1" applyBorder="1" applyProtection="1"/>
    <xf numFmtId="165" fontId="20" fillId="31" borderId="59" xfId="28" applyNumberFormat="1" applyFont="1" applyFill="1" applyBorder="1" applyProtection="1"/>
    <xf numFmtId="165" fontId="20" fillId="0" borderId="70" xfId="28" applyNumberFormat="1" applyFont="1" applyBorder="1" applyProtection="1"/>
    <xf numFmtId="165" fontId="20" fillId="24" borderId="27" xfId="28" applyNumberFormat="1" applyFont="1" applyFill="1" applyBorder="1" applyProtection="1"/>
    <xf numFmtId="165" fontId="20" fillId="0" borderId="71" xfId="28" applyNumberFormat="1" applyFont="1" applyFill="1" applyBorder="1" applyProtection="1"/>
    <xf numFmtId="165" fontId="20" fillId="31" borderId="18" xfId="28" applyNumberFormat="1" applyFont="1" applyFill="1" applyBorder="1" applyProtection="1"/>
    <xf numFmtId="165" fontId="20" fillId="0" borderId="22" xfId="28" applyNumberFormat="1" applyFont="1" applyBorder="1" applyProtection="1"/>
    <xf numFmtId="165" fontId="20" fillId="24" borderId="12" xfId="28" applyNumberFormat="1" applyFont="1" applyFill="1" applyBorder="1" applyProtection="1"/>
    <xf numFmtId="165" fontId="20" fillId="0" borderId="21" xfId="28" applyNumberFormat="1" applyFont="1" applyBorder="1" applyProtection="1"/>
    <xf numFmtId="165" fontId="20" fillId="0" borderId="17" xfId="28" applyNumberFormat="1" applyFont="1" applyBorder="1" applyProtection="1"/>
    <xf numFmtId="165" fontId="20" fillId="24" borderId="18" xfId="28" applyNumberFormat="1" applyFont="1" applyFill="1" applyBorder="1" applyProtection="1"/>
    <xf numFmtId="0" fontId="20" fillId="0" borderId="0" xfId="0" applyFont="1" applyBorder="1" applyProtection="1">
      <protection locked="0"/>
    </xf>
    <xf numFmtId="0" fontId="21" fillId="0" borderId="0" xfId="0" applyFont="1" applyBorder="1" applyAlignment="1" applyProtection="1">
      <alignment horizontal="center"/>
      <protection locked="0"/>
    </xf>
    <xf numFmtId="0" fontId="21" fillId="0" borderId="37" xfId="0" applyFont="1" applyBorder="1" applyAlignment="1" applyProtection="1">
      <alignment horizontal="center"/>
      <protection locked="0"/>
    </xf>
    <xf numFmtId="0" fontId="22" fillId="0" borderId="21" xfId="0" applyFont="1" applyBorder="1" applyProtection="1">
      <protection locked="0"/>
    </xf>
    <xf numFmtId="0" fontId="22" fillId="0" borderId="19" xfId="0" applyFont="1" applyBorder="1" applyProtection="1">
      <protection locked="0"/>
    </xf>
    <xf numFmtId="0" fontId="68" fillId="0" borderId="0" xfId="0" applyFont="1" applyFill="1" applyBorder="1"/>
    <xf numFmtId="0" fontId="27" fillId="0" borderId="0" xfId="0" applyFont="1" applyAlignment="1">
      <alignment horizontal="left" indent="1"/>
    </xf>
    <xf numFmtId="165" fontId="21" fillId="27" borderId="24" xfId="28" applyNumberFormat="1" applyFont="1" applyFill="1" applyBorder="1" applyProtection="1">
      <protection locked="0"/>
    </xf>
    <xf numFmtId="165" fontId="21" fillId="0" borderId="24" xfId="28" applyNumberFormat="1" applyFont="1" applyFill="1" applyBorder="1" applyProtection="1">
      <protection locked="0"/>
    </xf>
    <xf numFmtId="165" fontId="21" fillId="24" borderId="31" xfId="28" applyNumberFormat="1" applyFont="1" applyFill="1" applyBorder="1" applyProtection="1">
      <protection locked="0"/>
    </xf>
    <xf numFmtId="165" fontId="21" fillId="25" borderId="24" xfId="28" applyNumberFormat="1" applyFont="1" applyFill="1" applyBorder="1" applyProtection="1">
      <protection locked="0"/>
    </xf>
    <xf numFmtId="165" fontId="21" fillId="24" borderId="31" xfId="28" applyNumberFormat="1" applyFont="1" applyFill="1" applyBorder="1"/>
    <xf numFmtId="0" fontId="1" fillId="0" borderId="0" xfId="0" applyFont="1" applyAlignment="1">
      <alignment wrapText="1"/>
    </xf>
    <xf numFmtId="0" fontId="0" fillId="0" borderId="0" xfId="0" applyAlignment="1">
      <alignment wrapText="1"/>
    </xf>
    <xf numFmtId="10" fontId="23" fillId="0" borderId="71" xfId="0" applyNumberFormat="1" applyFont="1" applyBorder="1" applyProtection="1"/>
    <xf numFmtId="6" fontId="20" fillId="0" borderId="46" xfId="28" applyNumberFormat="1" applyFont="1" applyBorder="1" applyAlignment="1">
      <alignment horizontal="center"/>
    </xf>
    <xf numFmtId="0" fontId="59" fillId="0" borderId="0" xfId="0" applyFont="1"/>
    <xf numFmtId="0" fontId="59" fillId="0" borderId="0" xfId="0" applyFont="1" applyBorder="1"/>
    <xf numFmtId="0" fontId="59" fillId="0" borderId="0" xfId="0" applyFont="1" applyFill="1" applyBorder="1"/>
    <xf numFmtId="0" fontId="59" fillId="0" borderId="0" xfId="0" applyFont="1" applyFill="1"/>
    <xf numFmtId="0" fontId="69" fillId="33" borderId="24" xfId="0" applyFont="1" applyFill="1" applyBorder="1" applyAlignment="1">
      <alignment horizontal="centerContinuous"/>
    </xf>
    <xf numFmtId="0" fontId="66" fillId="0" borderId="0" xfId="0" applyFont="1" applyProtection="1">
      <protection locked="0"/>
    </xf>
    <xf numFmtId="0" fontId="71" fillId="33" borderId="10" xfId="0" applyFont="1" applyFill="1" applyBorder="1" applyAlignment="1">
      <alignment horizontal="centerContinuous"/>
    </xf>
    <xf numFmtId="0" fontId="72" fillId="33" borderId="0" xfId="0" applyFont="1" applyFill="1" applyBorder="1" applyAlignment="1">
      <alignment horizontal="centerContinuous"/>
    </xf>
    <xf numFmtId="0" fontId="73" fillId="33" borderId="23" xfId="0" applyFont="1" applyFill="1" applyBorder="1" applyAlignment="1">
      <alignment horizontal="centerContinuous"/>
    </xf>
    <xf numFmtId="0" fontId="59" fillId="0" borderId="0" xfId="0" applyFont="1" applyFill="1" applyBorder="1" applyAlignment="1"/>
    <xf numFmtId="0" fontId="59" fillId="0" borderId="0" xfId="0" applyFont="1" applyFill="1" applyAlignment="1"/>
    <xf numFmtId="167" fontId="1" fillId="0" borderId="0" xfId="0" applyNumberFormat="1" applyFont="1" applyFill="1" applyBorder="1" applyAlignment="1">
      <alignment horizontal="centerContinuous"/>
    </xf>
    <xf numFmtId="6" fontId="1" fillId="0" borderId="0" xfId="0" applyNumberFormat="1" applyFont="1" applyFill="1" applyBorder="1" applyAlignment="1">
      <alignment horizontal="centerContinuous"/>
    </xf>
    <xf numFmtId="0" fontId="1" fillId="0" borderId="0" xfId="0" applyFont="1" applyFill="1" applyBorder="1" applyAlignment="1">
      <alignment horizontal="left"/>
    </xf>
    <xf numFmtId="0" fontId="42" fillId="0" borderId="0" xfId="0" applyFont="1" applyAlignment="1">
      <alignment horizontal="right"/>
    </xf>
    <xf numFmtId="5" fontId="41" fillId="0" borderId="0" xfId="0" applyNumberFormat="1" applyFont="1"/>
    <xf numFmtId="167" fontId="1" fillId="0" borderId="0" xfId="0" applyNumberFormat="1" applyFont="1" applyFill="1" applyAlignment="1">
      <alignment horizontal="centerContinuous"/>
    </xf>
    <xf numFmtId="167" fontId="69" fillId="33" borderId="31" xfId="0" applyNumberFormat="1" applyFont="1" applyFill="1" applyBorder="1" applyAlignment="1">
      <alignment horizontal="centerContinuous"/>
    </xf>
    <xf numFmtId="0" fontId="69" fillId="33" borderId="31" xfId="0" applyFont="1" applyFill="1" applyBorder="1" applyAlignment="1">
      <alignment horizontal="centerContinuous"/>
    </xf>
    <xf numFmtId="0" fontId="69" fillId="33" borderId="43" xfId="0" applyFont="1" applyFill="1" applyBorder="1" applyAlignment="1">
      <alignment horizontal="centerContinuous"/>
    </xf>
    <xf numFmtId="0" fontId="69" fillId="33" borderId="25" xfId="0" applyFont="1" applyFill="1" applyBorder="1" applyAlignment="1">
      <alignment horizontal="centerContinuous"/>
    </xf>
    <xf numFmtId="6" fontId="69" fillId="33" borderId="72" xfId="0" applyNumberFormat="1" applyFont="1" applyFill="1" applyBorder="1" applyAlignment="1">
      <alignment horizontal="centerContinuous"/>
    </xf>
    <xf numFmtId="6" fontId="69" fillId="33" borderId="25" xfId="0" applyNumberFormat="1" applyFont="1" applyFill="1" applyBorder="1" applyAlignment="1">
      <alignment horizontal="centerContinuous"/>
    </xf>
    <xf numFmtId="6" fontId="69" fillId="33" borderId="31" xfId="0" applyNumberFormat="1" applyFont="1" applyFill="1" applyBorder="1" applyAlignment="1">
      <alignment horizontal="centerContinuous"/>
    </xf>
    <xf numFmtId="0" fontId="70" fillId="33" borderId="31" xfId="0" applyFont="1" applyFill="1" applyBorder="1" applyAlignment="1">
      <alignment horizontal="centerContinuous"/>
    </xf>
    <xf numFmtId="167" fontId="69" fillId="33" borderId="31" xfId="0" applyNumberFormat="1" applyFont="1" applyFill="1" applyBorder="1" applyAlignment="1" applyProtection="1">
      <alignment horizontal="centerContinuous"/>
      <protection locked="0"/>
    </xf>
    <xf numFmtId="0" fontId="69" fillId="33" borderId="31" xfId="0" applyFont="1" applyFill="1" applyBorder="1" applyAlignment="1" applyProtection="1">
      <alignment horizontal="centerContinuous"/>
      <protection locked="0"/>
    </xf>
    <xf numFmtId="0" fontId="69" fillId="33" borderId="24" xfId="0" applyFont="1" applyFill="1" applyBorder="1" applyAlignment="1" applyProtection="1">
      <alignment horizontal="centerContinuous"/>
      <protection locked="0"/>
    </xf>
    <xf numFmtId="0" fontId="69" fillId="33" borderId="43" xfId="0" applyFont="1" applyFill="1" applyBorder="1" applyAlignment="1" applyProtection="1">
      <alignment horizontal="centerContinuous"/>
      <protection locked="0"/>
    </xf>
    <xf numFmtId="0" fontId="69" fillId="33" borderId="25" xfId="0" applyFont="1" applyFill="1" applyBorder="1" applyAlignment="1" applyProtection="1">
      <alignment horizontal="centerContinuous"/>
      <protection locked="0"/>
    </xf>
    <xf numFmtId="6" fontId="69" fillId="33" borderId="72" xfId="0" applyNumberFormat="1" applyFont="1" applyFill="1" applyBorder="1" applyAlignment="1" applyProtection="1">
      <alignment horizontal="centerContinuous"/>
      <protection locked="0"/>
    </xf>
    <xf numFmtId="6" fontId="69" fillId="33" borderId="25" xfId="0" applyNumberFormat="1" applyFont="1" applyFill="1" applyBorder="1" applyAlignment="1" applyProtection="1">
      <alignment horizontal="centerContinuous"/>
      <protection locked="0"/>
    </xf>
    <xf numFmtId="6" fontId="69" fillId="33" borderId="31" xfId="0" applyNumberFormat="1" applyFont="1" applyFill="1" applyBorder="1" applyAlignment="1" applyProtection="1">
      <alignment horizontal="centerContinuous"/>
      <protection locked="0"/>
    </xf>
    <xf numFmtId="0" fontId="70" fillId="33" borderId="31" xfId="0" applyFont="1" applyFill="1" applyBorder="1" applyAlignment="1" applyProtection="1">
      <alignment horizontal="centerContinuous"/>
      <protection locked="0"/>
    </xf>
    <xf numFmtId="0" fontId="27" fillId="0" borderId="0" xfId="0" applyFont="1" applyBorder="1" applyAlignment="1" applyProtection="1">
      <alignment horizontal="center"/>
      <protection locked="0"/>
    </xf>
    <xf numFmtId="167" fontId="27" fillId="0" borderId="12" xfId="0" applyNumberFormat="1" applyFont="1" applyBorder="1" applyAlignment="1" applyProtection="1">
      <alignment horizontal="center"/>
      <protection locked="0"/>
    </xf>
    <xf numFmtId="0" fontId="27" fillId="0" borderId="12" xfId="0" applyFont="1" applyBorder="1" applyAlignment="1" applyProtection="1">
      <alignment horizontal="center"/>
      <protection locked="0"/>
    </xf>
    <xf numFmtId="0" fontId="27" fillId="0" borderId="20" xfId="0" applyFont="1" applyBorder="1" applyAlignment="1" applyProtection="1">
      <alignment horizontal="center"/>
      <protection locked="0"/>
    </xf>
    <xf numFmtId="0" fontId="27" fillId="0" borderId="21" xfId="0" applyFont="1" applyBorder="1" applyAlignment="1" applyProtection="1">
      <alignment horizontal="center"/>
      <protection locked="0"/>
    </xf>
    <xf numFmtId="0" fontId="27" fillId="0" borderId="22" xfId="0" applyFont="1" applyBorder="1" applyAlignment="1" applyProtection="1">
      <alignment horizontal="center"/>
      <protection locked="0"/>
    </xf>
    <xf numFmtId="6" fontId="27" fillId="0" borderId="35" xfId="0" applyNumberFormat="1" applyFont="1" applyBorder="1" applyAlignment="1" applyProtection="1">
      <alignment horizontal="center"/>
      <protection locked="0"/>
    </xf>
    <xf numFmtId="6" fontId="27" fillId="0" borderId="22" xfId="0" applyNumberFormat="1" applyFont="1" applyBorder="1" applyAlignment="1" applyProtection="1">
      <alignment horizontal="center"/>
      <protection locked="0"/>
    </xf>
    <xf numFmtId="6" fontId="27" fillId="0" borderId="12" xfId="0" applyNumberFormat="1" applyFont="1" applyBorder="1" applyAlignment="1" applyProtection="1">
      <alignment horizontal="center"/>
      <protection locked="0"/>
    </xf>
    <xf numFmtId="0" fontId="27" fillId="0" borderId="12" xfId="0" applyFont="1" applyBorder="1" applyAlignment="1" applyProtection="1">
      <alignment horizontal="left"/>
      <protection locked="0"/>
    </xf>
    <xf numFmtId="167" fontId="27" fillId="0" borderId="13" xfId="0" applyNumberFormat="1" applyFont="1" applyBorder="1" applyAlignment="1" applyProtection="1">
      <alignment horizontal="center"/>
      <protection locked="0"/>
    </xf>
    <xf numFmtId="0" fontId="27" fillId="0" borderId="13" xfId="0" applyFont="1" applyBorder="1" applyAlignment="1" applyProtection="1">
      <alignment horizontal="center"/>
      <protection locked="0"/>
    </xf>
    <xf numFmtId="0" fontId="27" fillId="0" borderId="10" xfId="0" applyFont="1" applyBorder="1" applyAlignment="1" applyProtection="1">
      <alignment horizontal="center"/>
      <protection locked="0"/>
    </xf>
    <xf numFmtId="0" fontId="27" fillId="0" borderId="23" xfId="0" applyFont="1" applyBorder="1" applyAlignment="1" applyProtection="1">
      <alignment horizontal="center"/>
      <protection locked="0"/>
    </xf>
    <xf numFmtId="6" fontId="27" fillId="0" borderId="36" xfId="0" applyNumberFormat="1" applyFont="1" applyBorder="1" applyAlignment="1" applyProtection="1">
      <alignment horizontal="center"/>
      <protection locked="0"/>
    </xf>
    <xf numFmtId="6" fontId="27" fillId="0" borderId="23" xfId="0" applyNumberFormat="1" applyFont="1" applyBorder="1" applyAlignment="1" applyProtection="1">
      <alignment horizontal="center"/>
      <protection locked="0"/>
    </xf>
    <xf numFmtId="6" fontId="27" fillId="0" borderId="13" xfId="0" applyNumberFormat="1" applyFont="1" applyBorder="1" applyAlignment="1" applyProtection="1">
      <alignment horizontal="center"/>
      <protection locked="0"/>
    </xf>
    <xf numFmtId="0" fontId="27" fillId="0" borderId="0" xfId="0" applyFont="1" applyAlignment="1" applyProtection="1">
      <alignment horizontal="center"/>
      <protection locked="0"/>
    </xf>
    <xf numFmtId="167" fontId="27" fillId="0" borderId="29" xfId="0" applyNumberFormat="1" applyFont="1" applyBorder="1" applyAlignment="1" applyProtection="1">
      <alignment horizontal="center"/>
      <protection locked="0"/>
    </xf>
    <xf numFmtId="0" fontId="27" fillId="0" borderId="29" xfId="0" applyFont="1" applyBorder="1" applyAlignment="1" applyProtection="1">
      <alignment horizontal="center"/>
      <protection locked="0"/>
    </xf>
    <xf numFmtId="0" fontId="27" fillId="0" borderId="14" xfId="0" applyFont="1" applyBorder="1" applyAlignment="1" applyProtection="1">
      <alignment horizontal="center"/>
      <protection locked="0"/>
    </xf>
    <xf numFmtId="0" fontId="27" fillId="0" borderId="19" xfId="0" applyFont="1" applyBorder="1" applyAlignment="1" applyProtection="1">
      <alignment horizontal="center"/>
      <protection locked="0"/>
    </xf>
    <xf numFmtId="0" fontId="27" fillId="0" borderId="34" xfId="0" applyFont="1" applyBorder="1" applyAlignment="1" applyProtection="1">
      <alignment horizontal="center"/>
      <protection locked="0"/>
    </xf>
    <xf numFmtId="6" fontId="27" fillId="0" borderId="39" xfId="0" applyNumberFormat="1" applyFont="1" applyBorder="1" applyAlignment="1" applyProtection="1">
      <alignment horizontal="center"/>
      <protection locked="0"/>
    </xf>
    <xf numFmtId="6" fontId="27" fillId="0" borderId="34" xfId="0" applyNumberFormat="1" applyFont="1" applyBorder="1" applyAlignment="1" applyProtection="1">
      <alignment horizontal="center"/>
      <protection locked="0"/>
    </xf>
    <xf numFmtId="6" fontId="27" fillId="0" borderId="29" xfId="0" applyNumberFormat="1" applyFont="1" applyBorder="1" applyAlignment="1" applyProtection="1">
      <alignment horizontal="center"/>
      <protection locked="0"/>
    </xf>
    <xf numFmtId="0" fontId="27" fillId="0" borderId="37" xfId="0" applyFont="1" applyBorder="1" applyAlignment="1" applyProtection="1">
      <alignment horizontal="center"/>
      <protection locked="0"/>
    </xf>
    <xf numFmtId="167" fontId="1" fillId="0" borderId="13" xfId="0" applyNumberFormat="1" applyFont="1" applyBorder="1" applyAlignment="1" applyProtection="1">
      <alignment horizontal="left"/>
      <protection locked="0"/>
    </xf>
    <xf numFmtId="0" fontId="1" fillId="0" borderId="13" xfId="0" applyFont="1" applyBorder="1" applyProtection="1">
      <protection locked="0"/>
    </xf>
    <xf numFmtId="0" fontId="1" fillId="0" borderId="13" xfId="0" applyFont="1" applyBorder="1" applyAlignment="1" applyProtection="1">
      <alignment horizontal="center"/>
      <protection locked="0"/>
    </xf>
    <xf numFmtId="0" fontId="1" fillId="0" borderId="10" xfId="0" applyFont="1" applyBorder="1" applyProtection="1">
      <protection locked="0"/>
    </xf>
    <xf numFmtId="0" fontId="1" fillId="0" borderId="0" xfId="0" applyFont="1" applyBorder="1" applyProtection="1">
      <protection locked="0"/>
    </xf>
    <xf numFmtId="0" fontId="1" fillId="0" borderId="23" xfId="0" applyFont="1" applyBorder="1" applyProtection="1">
      <protection locked="0"/>
    </xf>
    <xf numFmtId="0" fontId="1" fillId="0" borderId="10" xfId="0" applyFont="1" applyBorder="1" applyAlignment="1" applyProtection="1">
      <alignment horizontal="center"/>
      <protection locked="0"/>
    </xf>
    <xf numFmtId="6" fontId="1" fillId="0" borderId="36" xfId="0" applyNumberFormat="1" applyFont="1" applyBorder="1" applyProtection="1">
      <protection locked="0"/>
    </xf>
    <xf numFmtId="6" fontId="1" fillId="0" borderId="23" xfId="0" applyNumberFormat="1" applyFont="1" applyBorder="1" applyProtection="1">
      <protection locked="0"/>
    </xf>
    <xf numFmtId="6" fontId="1" fillId="0" borderId="13" xfId="0" applyNumberFormat="1" applyFont="1" applyBorder="1" applyProtection="1">
      <protection locked="0"/>
    </xf>
    <xf numFmtId="0" fontId="51" fillId="0" borderId="13" xfId="0" applyFont="1" applyBorder="1" applyProtection="1">
      <protection locked="0"/>
    </xf>
    <xf numFmtId="0" fontId="1" fillId="0" borderId="0" xfId="0" applyFont="1" applyProtection="1">
      <protection locked="0"/>
    </xf>
    <xf numFmtId="167" fontId="1" fillId="0" borderId="29" xfId="0" applyNumberFormat="1" applyFont="1" applyBorder="1" applyAlignment="1" applyProtection="1">
      <alignment horizontal="left"/>
      <protection locked="0"/>
    </xf>
    <xf numFmtId="0" fontId="1" fillId="0" borderId="29" xfId="0" applyFont="1" applyBorder="1" applyProtection="1">
      <protection locked="0"/>
    </xf>
    <xf numFmtId="0" fontId="1" fillId="0" borderId="29" xfId="0" applyFont="1" applyBorder="1" applyAlignment="1" applyProtection="1">
      <alignment horizontal="center"/>
      <protection locked="0"/>
    </xf>
    <xf numFmtId="0" fontId="1" fillId="0" borderId="14" xfId="0" applyFont="1" applyBorder="1" applyProtection="1">
      <protection locked="0"/>
    </xf>
    <xf numFmtId="0" fontId="1" fillId="0" borderId="19" xfId="0" applyFont="1" applyBorder="1" applyProtection="1">
      <protection locked="0"/>
    </xf>
    <xf numFmtId="0" fontId="1" fillId="0" borderId="34" xfId="0" applyFont="1" applyBorder="1" applyProtection="1">
      <protection locked="0"/>
    </xf>
    <xf numFmtId="0" fontId="1" fillId="0" borderId="14" xfId="0" applyFont="1" applyBorder="1" applyAlignment="1" applyProtection="1">
      <alignment horizontal="center"/>
      <protection locked="0"/>
    </xf>
    <xf numFmtId="6" fontId="1" fillId="0" borderId="39" xfId="0" applyNumberFormat="1" applyFont="1" applyBorder="1" applyProtection="1">
      <protection locked="0"/>
    </xf>
    <xf numFmtId="6" fontId="1" fillId="0" borderId="34" xfId="0" applyNumberFormat="1" applyFont="1" applyBorder="1" applyProtection="1">
      <protection locked="0"/>
    </xf>
    <xf numFmtId="6" fontId="1" fillId="0" borderId="29" xfId="0" applyNumberFormat="1" applyFont="1" applyBorder="1" applyProtection="1">
      <protection locked="0"/>
    </xf>
    <xf numFmtId="0" fontId="51" fillId="0" borderId="29" xfId="0" applyFont="1" applyBorder="1" applyProtection="1">
      <protection locked="0"/>
    </xf>
    <xf numFmtId="0" fontId="1" fillId="0" borderId="23" xfId="0" applyFont="1" applyFill="1" applyBorder="1" applyProtection="1">
      <protection locked="0"/>
    </xf>
    <xf numFmtId="0" fontId="1" fillId="0" borderId="13" xfId="0" applyFont="1" applyFill="1" applyBorder="1" applyProtection="1">
      <protection locked="0"/>
    </xf>
    <xf numFmtId="0" fontId="1" fillId="0" borderId="10" xfId="0" applyFont="1" applyFill="1" applyBorder="1" applyAlignment="1" applyProtection="1">
      <alignment horizontal="center"/>
      <protection locked="0"/>
    </xf>
    <xf numFmtId="0" fontId="1" fillId="0" borderId="10" xfId="0" applyFont="1" applyFill="1" applyBorder="1" applyProtection="1">
      <protection locked="0"/>
    </xf>
    <xf numFmtId="0" fontId="1" fillId="0" borderId="0" xfId="0" applyFont="1" applyFill="1" applyBorder="1" applyProtection="1">
      <protection locked="0"/>
    </xf>
    <xf numFmtId="167" fontId="1" fillId="0" borderId="11" xfId="0" applyNumberFormat="1" applyFont="1" applyBorder="1" applyAlignment="1" applyProtection="1">
      <alignment horizontal="left"/>
      <protection locked="0"/>
    </xf>
    <xf numFmtId="0" fontId="1" fillId="0" borderId="11" xfId="0" applyFont="1" applyBorder="1" applyProtection="1">
      <protection locked="0"/>
    </xf>
    <xf numFmtId="0" fontId="1" fillId="0" borderId="40" xfId="0" applyFont="1" applyBorder="1" applyProtection="1">
      <protection locked="0"/>
    </xf>
    <xf numFmtId="0" fontId="1" fillId="0" borderId="37" xfId="0" applyFont="1" applyBorder="1" applyProtection="1">
      <protection locked="0"/>
    </xf>
    <xf numFmtId="0" fontId="1" fillId="0" borderId="38" xfId="0" applyFont="1" applyBorder="1" applyProtection="1">
      <protection locked="0"/>
    </xf>
    <xf numFmtId="6" fontId="1" fillId="0" borderId="41" xfId="0" applyNumberFormat="1" applyFont="1" applyBorder="1" applyProtection="1">
      <protection locked="0"/>
    </xf>
    <xf numFmtId="6" fontId="1" fillId="0" borderId="38" xfId="0" applyNumberFormat="1" applyFont="1" applyBorder="1" applyProtection="1">
      <protection locked="0"/>
    </xf>
    <xf numFmtId="6" fontId="1" fillId="0" borderId="11" xfId="0" applyNumberFormat="1" applyFont="1" applyBorder="1" applyProtection="1">
      <protection locked="0"/>
    </xf>
    <xf numFmtId="0" fontId="1" fillId="0" borderId="11" xfId="0" applyFont="1" applyBorder="1" applyAlignment="1" applyProtection="1">
      <alignment horizontal="center"/>
      <protection locked="0"/>
    </xf>
    <xf numFmtId="167" fontId="28" fillId="0" borderId="0" xfId="0" applyNumberFormat="1" applyFont="1" applyBorder="1" applyAlignment="1" applyProtection="1">
      <alignment horizontal="left"/>
      <protection locked="0"/>
    </xf>
    <xf numFmtId="6" fontId="1" fillId="0" borderId="56" xfId="0" applyNumberFormat="1" applyFont="1" applyBorder="1" applyProtection="1">
      <protection locked="0"/>
    </xf>
    <xf numFmtId="6" fontId="1" fillId="0" borderId="57" xfId="0" applyNumberFormat="1" applyFont="1" applyBorder="1" applyProtection="1">
      <protection locked="0"/>
    </xf>
    <xf numFmtId="6" fontId="1" fillId="0" borderId="58" xfId="0" applyNumberFormat="1" applyFont="1" applyBorder="1" applyProtection="1">
      <protection locked="0"/>
    </xf>
    <xf numFmtId="0" fontId="1" fillId="0" borderId="45" xfId="0" applyFont="1" applyBorder="1" applyProtection="1">
      <protection locked="0"/>
    </xf>
    <xf numFmtId="167" fontId="1" fillId="0" borderId="0" xfId="0" applyNumberFormat="1" applyFont="1" applyBorder="1" applyAlignment="1" applyProtection="1">
      <alignment horizontal="left"/>
      <protection locked="0"/>
    </xf>
    <xf numFmtId="6" fontId="1" fillId="0" borderId="0" xfId="0" applyNumberFormat="1" applyFont="1" applyBorder="1" applyProtection="1">
      <protection locked="0"/>
    </xf>
    <xf numFmtId="6" fontId="27" fillId="0" borderId="0" xfId="0" applyNumberFormat="1" applyFont="1" applyBorder="1" applyAlignment="1" applyProtection="1">
      <alignment horizontal="center"/>
      <protection locked="0"/>
    </xf>
    <xf numFmtId="167" fontId="27" fillId="33" borderId="12" xfId="0" applyNumberFormat="1" applyFont="1" applyFill="1" applyBorder="1" applyAlignment="1">
      <alignment horizontal="center"/>
    </xf>
    <xf numFmtId="0" fontId="27" fillId="33" borderId="12" xfId="0" applyFont="1" applyFill="1" applyBorder="1" applyAlignment="1">
      <alignment horizontal="center"/>
    </xf>
    <xf numFmtId="0" fontId="27" fillId="33" borderId="20" xfId="0" applyFont="1" applyFill="1" applyBorder="1" applyAlignment="1">
      <alignment horizontal="center"/>
    </xf>
    <xf numFmtId="0" fontId="27" fillId="33" borderId="21" xfId="0" applyFont="1" applyFill="1" applyBorder="1" applyAlignment="1">
      <alignment horizontal="center"/>
    </xf>
    <xf numFmtId="0" fontId="27" fillId="33" borderId="22" xfId="0" applyFont="1" applyFill="1" applyBorder="1" applyAlignment="1">
      <alignment horizontal="center"/>
    </xf>
    <xf numFmtId="6" fontId="27" fillId="33" borderId="35" xfId="0" applyNumberFormat="1" applyFont="1" applyFill="1" applyBorder="1" applyAlignment="1">
      <alignment horizontal="center"/>
    </xf>
    <xf numFmtId="6" fontId="27" fillId="33" borderId="22" xfId="0" applyNumberFormat="1" applyFont="1" applyFill="1" applyBorder="1" applyAlignment="1">
      <alignment horizontal="center"/>
    </xf>
    <xf numFmtId="6" fontId="27" fillId="33" borderId="12" xfId="0" applyNumberFormat="1" applyFont="1" applyFill="1" applyBorder="1" applyAlignment="1">
      <alignment horizontal="center"/>
    </xf>
    <xf numFmtId="0" fontId="74" fillId="33" borderId="12" xfId="0" applyFont="1" applyFill="1" applyBorder="1" applyAlignment="1">
      <alignment wrapText="1"/>
    </xf>
    <xf numFmtId="0" fontId="27" fillId="33" borderId="0" xfId="0" applyFont="1" applyFill="1" applyBorder="1" applyAlignment="1">
      <alignment horizontal="center"/>
    </xf>
    <xf numFmtId="0" fontId="27" fillId="0" borderId="21" xfId="0" applyFont="1" applyFill="1" applyBorder="1" applyAlignment="1">
      <alignment horizontal="center"/>
    </xf>
    <xf numFmtId="0" fontId="27" fillId="0" borderId="0" xfId="0" applyFont="1" applyFill="1" applyAlignment="1">
      <alignment horizontal="center"/>
    </xf>
    <xf numFmtId="0" fontId="27" fillId="0" borderId="37" xfId="0" applyFont="1" applyFill="1" applyBorder="1" applyAlignment="1">
      <alignment horizontal="center"/>
    </xf>
    <xf numFmtId="0" fontId="1" fillId="0" borderId="19" xfId="0" applyFont="1" applyFill="1" applyBorder="1"/>
    <xf numFmtId="0" fontId="27" fillId="0" borderId="0" xfId="0" applyFont="1" applyFill="1" applyBorder="1" applyAlignment="1" applyProtection="1">
      <alignment horizontal="center"/>
      <protection locked="0"/>
    </xf>
    <xf numFmtId="0" fontId="27" fillId="0" borderId="21" xfId="0" applyFont="1" applyFill="1" applyBorder="1" applyAlignment="1" applyProtection="1">
      <alignment horizontal="center"/>
      <protection locked="0"/>
    </xf>
    <xf numFmtId="0" fontId="27" fillId="0" borderId="0" xfId="0" applyFont="1" applyFill="1" applyAlignment="1" applyProtection="1">
      <alignment horizontal="center"/>
      <protection locked="0"/>
    </xf>
    <xf numFmtId="0" fontId="27" fillId="0" borderId="37" xfId="0" applyFont="1" applyFill="1" applyBorder="1" applyAlignment="1" applyProtection="1">
      <alignment horizontal="center"/>
      <protection locked="0"/>
    </xf>
    <xf numFmtId="0" fontId="1" fillId="0" borderId="0" xfId="0" applyFont="1" applyFill="1" applyProtection="1">
      <protection locked="0"/>
    </xf>
    <xf numFmtId="0" fontId="1" fillId="0" borderId="19" xfId="0" applyFont="1" applyFill="1" applyBorder="1" applyProtection="1">
      <protection locked="0"/>
    </xf>
    <xf numFmtId="5" fontId="0" fillId="37" borderId="20" xfId="0" applyNumberFormat="1" applyFill="1" applyBorder="1" applyAlignment="1">
      <alignment horizontal="centerContinuous"/>
    </xf>
    <xf numFmtId="5" fontId="0" fillId="37" borderId="21" xfId="0" applyNumberFormat="1" applyFill="1" applyBorder="1" applyAlignment="1">
      <alignment horizontal="centerContinuous"/>
    </xf>
    <xf numFmtId="6" fontId="0" fillId="37" borderId="21" xfId="0" applyNumberFormat="1" applyFill="1" applyBorder="1" applyAlignment="1">
      <alignment horizontal="centerContinuous"/>
    </xf>
    <xf numFmtId="0" fontId="0" fillId="37" borderId="21" xfId="0" applyFill="1" applyBorder="1" applyAlignment="1">
      <alignment horizontal="centerContinuous"/>
    </xf>
    <xf numFmtId="0" fontId="0" fillId="37" borderId="22" xfId="0" applyFill="1" applyBorder="1" applyAlignment="1">
      <alignment horizontal="centerContinuous"/>
    </xf>
    <xf numFmtId="0" fontId="35" fillId="37" borderId="10" xfId="0" applyFont="1" applyFill="1" applyBorder="1" applyAlignment="1">
      <alignment horizontal="centerContinuous"/>
    </xf>
    <xf numFmtId="5" fontId="0" fillId="37" borderId="0" xfId="0" applyNumberFormat="1" applyFill="1" applyBorder="1" applyAlignment="1">
      <alignment horizontal="centerContinuous"/>
    </xf>
    <xf numFmtId="6" fontId="0" fillId="37" borderId="0" xfId="0" applyNumberFormat="1" applyFill="1" applyBorder="1" applyAlignment="1">
      <alignment horizontal="centerContinuous"/>
    </xf>
    <xf numFmtId="0" fontId="0" fillId="37" borderId="0" xfId="0" applyFill="1" applyBorder="1" applyAlignment="1">
      <alignment horizontal="centerContinuous"/>
    </xf>
    <xf numFmtId="0" fontId="0" fillId="37" borderId="23" xfId="0" applyFill="1" applyBorder="1" applyAlignment="1">
      <alignment horizontal="centerContinuous"/>
    </xf>
    <xf numFmtId="0" fontId="27" fillId="39" borderId="20" xfId="0" applyFont="1" applyFill="1" applyBorder="1" applyAlignment="1">
      <alignment horizontal="centerContinuous"/>
    </xf>
    <xf numFmtId="167" fontId="0" fillId="39" borderId="21" xfId="0" applyNumberFormat="1" applyFill="1" applyBorder="1" applyAlignment="1">
      <alignment horizontal="centerContinuous"/>
    </xf>
    <xf numFmtId="0" fontId="0" fillId="39" borderId="21" xfId="0" applyFill="1" applyBorder="1" applyAlignment="1">
      <alignment horizontal="centerContinuous"/>
    </xf>
    <xf numFmtId="5" fontId="27" fillId="39" borderId="22" xfId="0" applyNumberFormat="1" applyFont="1" applyFill="1" applyBorder="1" applyAlignment="1">
      <alignment horizontal="centerContinuous"/>
    </xf>
    <xf numFmtId="167" fontId="54" fillId="39" borderId="0" xfId="0" applyNumberFormat="1" applyFont="1" applyFill="1" applyBorder="1" applyAlignment="1">
      <alignment horizontal="centerContinuous"/>
    </xf>
    <xf numFmtId="0" fontId="54" fillId="39" borderId="0" xfId="0" applyFont="1" applyFill="1" applyBorder="1" applyAlignment="1">
      <alignment horizontal="centerContinuous"/>
    </xf>
    <xf numFmtId="5" fontId="27" fillId="39" borderId="23" xfId="0" applyNumberFormat="1" applyFont="1" applyFill="1" applyBorder="1" applyAlignment="1">
      <alignment horizontal="centerContinuous"/>
    </xf>
    <xf numFmtId="0" fontId="0" fillId="39" borderId="14" xfId="0" applyFill="1" applyBorder="1" applyAlignment="1">
      <alignment horizontal="centerContinuous"/>
    </xf>
    <xf numFmtId="167" fontId="0" fillId="39" borderId="19" xfId="0" applyNumberFormat="1" applyFill="1" applyBorder="1" applyAlignment="1">
      <alignment horizontal="centerContinuous"/>
    </xf>
    <xf numFmtId="0" fontId="0" fillId="39" borderId="19" xfId="0" applyFill="1" applyBorder="1" applyAlignment="1">
      <alignment horizontal="centerContinuous"/>
    </xf>
    <xf numFmtId="5" fontId="0" fillId="39" borderId="34" xfId="0" applyNumberFormat="1" applyFill="1" applyBorder="1" applyAlignment="1">
      <alignment horizontal="centerContinuous"/>
    </xf>
    <xf numFmtId="0" fontId="1" fillId="35" borderId="20" xfId="0" applyFont="1" applyFill="1" applyBorder="1" applyAlignment="1">
      <alignment horizontal="centerContinuous"/>
    </xf>
    <xf numFmtId="0" fontId="1" fillId="35" borderId="21" xfId="0" applyFont="1" applyFill="1" applyBorder="1" applyAlignment="1">
      <alignment horizontal="centerContinuous"/>
    </xf>
    <xf numFmtId="6" fontId="1" fillId="35" borderId="21" xfId="0" applyNumberFormat="1" applyFont="1" applyFill="1" applyBorder="1" applyAlignment="1">
      <alignment horizontal="centerContinuous"/>
    </xf>
    <xf numFmtId="0" fontId="1" fillId="35" borderId="22" xfId="0" applyFont="1" applyFill="1" applyBorder="1" applyAlignment="1">
      <alignment horizontal="centerContinuous"/>
    </xf>
    <xf numFmtId="0" fontId="27" fillId="35" borderId="0" xfId="0" applyFont="1" applyFill="1" applyBorder="1" applyAlignment="1">
      <alignment horizontal="centerContinuous"/>
    </xf>
    <xf numFmtId="6" fontId="27" fillId="35" borderId="0" xfId="0" applyNumberFormat="1" applyFont="1" applyFill="1" applyBorder="1" applyAlignment="1">
      <alignment horizontal="centerContinuous"/>
    </xf>
    <xf numFmtId="0" fontId="1" fillId="35" borderId="23" xfId="0" applyFont="1" applyFill="1" applyBorder="1" applyAlignment="1">
      <alignment horizontal="centerContinuous"/>
    </xf>
    <xf numFmtId="0" fontId="1" fillId="35" borderId="14" xfId="0" applyFont="1" applyFill="1" applyBorder="1" applyAlignment="1">
      <alignment horizontal="centerContinuous"/>
    </xf>
    <xf numFmtId="0" fontId="1" fillId="35" borderId="19" xfId="0" applyFont="1" applyFill="1" applyBorder="1" applyAlignment="1">
      <alignment horizontal="centerContinuous"/>
    </xf>
    <xf numFmtId="6" fontId="1" fillId="35" borderId="19" xfId="0" applyNumberFormat="1" applyFont="1" applyFill="1" applyBorder="1" applyAlignment="1">
      <alignment horizontal="centerContinuous"/>
    </xf>
    <xf numFmtId="0" fontId="1" fillId="35" borderId="34" xfId="0" applyFont="1" applyFill="1" applyBorder="1" applyAlignment="1">
      <alignment horizontal="centerContinuous"/>
    </xf>
    <xf numFmtId="5" fontId="35" fillId="39" borderId="10" xfId="0" applyNumberFormat="1" applyFont="1" applyFill="1" applyBorder="1" applyAlignment="1">
      <alignment horizontal="centerContinuous"/>
    </xf>
    <xf numFmtId="0" fontId="35" fillId="35" borderId="10" xfId="0" applyFont="1" applyFill="1" applyBorder="1" applyAlignment="1">
      <alignment horizontal="centerContinuous"/>
    </xf>
    <xf numFmtId="0" fontId="1" fillId="34" borderId="20" xfId="0" applyFont="1" applyFill="1" applyBorder="1" applyAlignment="1">
      <alignment horizontal="centerContinuous"/>
    </xf>
    <xf numFmtId="0" fontId="1" fillId="34" borderId="21" xfId="0" applyFont="1" applyFill="1" applyBorder="1" applyAlignment="1">
      <alignment horizontal="centerContinuous"/>
    </xf>
    <xf numFmtId="6" fontId="1" fillId="34" borderId="21" xfId="0" applyNumberFormat="1" applyFont="1" applyFill="1" applyBorder="1" applyAlignment="1">
      <alignment horizontal="centerContinuous"/>
    </xf>
    <xf numFmtId="6" fontId="1" fillId="34" borderId="22" xfId="0" applyNumberFormat="1" applyFont="1" applyFill="1" applyBorder="1" applyAlignment="1">
      <alignment horizontal="centerContinuous"/>
    </xf>
    <xf numFmtId="0" fontId="35" fillId="34" borderId="10" xfId="0" applyFont="1" applyFill="1" applyBorder="1" applyAlignment="1">
      <alignment horizontal="centerContinuous"/>
    </xf>
    <xf numFmtId="0" fontId="27" fillId="34" borderId="0" xfId="0" applyFont="1" applyFill="1" applyBorder="1" applyAlignment="1">
      <alignment horizontal="centerContinuous"/>
    </xf>
    <xf numFmtId="6" fontId="27" fillId="34" borderId="0" xfId="0" applyNumberFormat="1" applyFont="1" applyFill="1" applyBorder="1" applyAlignment="1">
      <alignment horizontal="centerContinuous"/>
    </xf>
    <xf numFmtId="6" fontId="1" fillId="34" borderId="23" xfId="0" applyNumberFormat="1" applyFont="1" applyFill="1" applyBorder="1" applyAlignment="1">
      <alignment horizontal="centerContinuous"/>
    </xf>
    <xf numFmtId="0" fontId="1" fillId="34" borderId="14" xfId="0" applyFont="1" applyFill="1" applyBorder="1" applyAlignment="1">
      <alignment horizontal="centerContinuous"/>
    </xf>
    <xf numFmtId="0" fontId="1" fillId="34" borderId="19" xfId="0" applyFont="1" applyFill="1" applyBorder="1" applyAlignment="1">
      <alignment horizontal="centerContinuous"/>
    </xf>
    <xf numFmtId="6" fontId="1" fillId="34" borderId="19" xfId="0" applyNumberFormat="1" applyFont="1" applyFill="1" applyBorder="1" applyAlignment="1">
      <alignment horizontal="centerContinuous"/>
    </xf>
    <xf numFmtId="6" fontId="1" fillId="34" borderId="34" xfId="0" applyNumberFormat="1" applyFont="1" applyFill="1" applyBorder="1" applyAlignment="1">
      <alignment horizontal="centerContinuous"/>
    </xf>
    <xf numFmtId="0" fontId="1" fillId="40" borderId="20" xfId="0" applyFont="1" applyFill="1" applyBorder="1"/>
    <xf numFmtId="0" fontId="1" fillId="40" borderId="21" xfId="0" applyFont="1" applyFill="1" applyBorder="1"/>
    <xf numFmtId="0" fontId="1" fillId="40" borderId="22" xfId="0" applyFont="1" applyFill="1" applyBorder="1"/>
    <xf numFmtId="0" fontId="27" fillId="40" borderId="0" xfId="0" applyFont="1" applyFill="1" applyBorder="1" applyAlignment="1">
      <alignment horizontal="centerContinuous"/>
    </xf>
    <xf numFmtId="0" fontId="39" fillId="40" borderId="23" xfId="0" applyFont="1" applyFill="1" applyBorder="1" applyAlignment="1">
      <alignment horizontal="centerContinuous"/>
    </xf>
    <xf numFmtId="0" fontId="27" fillId="40" borderId="14" xfId="0" applyFont="1" applyFill="1" applyBorder="1" applyAlignment="1">
      <alignment horizontal="centerContinuous"/>
    </xf>
    <xf numFmtId="0" fontId="27" fillId="40" borderId="19" xfId="0" applyFont="1" applyFill="1" applyBorder="1" applyAlignment="1">
      <alignment horizontal="centerContinuous"/>
    </xf>
    <xf numFmtId="0" fontId="1" fillId="40" borderId="34" xfId="0" applyFont="1" applyFill="1" applyBorder="1" applyAlignment="1">
      <alignment horizontal="centerContinuous"/>
    </xf>
    <xf numFmtId="0" fontId="33" fillId="41" borderId="20" xfId="0" applyFont="1" applyFill="1" applyBorder="1"/>
    <xf numFmtId="0" fontId="33" fillId="41" borderId="21" xfId="0" applyFont="1" applyFill="1" applyBorder="1"/>
    <xf numFmtId="0" fontId="33" fillId="41" borderId="22" xfId="0" applyFont="1" applyFill="1" applyBorder="1"/>
    <xf numFmtId="0" fontId="34" fillId="41" borderId="10" xfId="0" applyFont="1" applyFill="1" applyBorder="1" applyAlignment="1">
      <alignment horizontal="centerContinuous"/>
    </xf>
    <xf numFmtId="0" fontId="34" fillId="41" borderId="0" xfId="0" applyFont="1" applyFill="1" applyBorder="1" applyAlignment="1">
      <alignment horizontal="centerContinuous"/>
    </xf>
    <xf numFmtId="0" fontId="34" fillId="41" borderId="23" xfId="0" applyFont="1" applyFill="1" applyBorder="1" applyAlignment="1">
      <alignment horizontal="centerContinuous"/>
    </xf>
    <xf numFmtId="0" fontId="34" fillId="41" borderId="14" xfId="0" applyFont="1" applyFill="1" applyBorder="1" applyAlignment="1">
      <alignment horizontal="centerContinuous"/>
    </xf>
    <xf numFmtId="0" fontId="34" fillId="41" borderId="19" xfId="0" applyFont="1" applyFill="1" applyBorder="1" applyAlignment="1">
      <alignment horizontal="centerContinuous"/>
    </xf>
    <xf numFmtId="0" fontId="34" fillId="41" borderId="34" xfId="0" applyFont="1" applyFill="1" applyBorder="1" applyAlignment="1">
      <alignment horizontal="centerContinuous"/>
    </xf>
    <xf numFmtId="0" fontId="34" fillId="40" borderId="10" xfId="0" applyFont="1" applyFill="1" applyBorder="1" applyAlignment="1">
      <alignment horizontal="centerContinuous"/>
    </xf>
    <xf numFmtId="0" fontId="35" fillId="37" borderId="14" xfId="0" applyFont="1" applyFill="1" applyBorder="1" applyAlignment="1">
      <alignment horizontal="centerContinuous"/>
    </xf>
    <xf numFmtId="5" fontId="0" fillId="37" borderId="19" xfId="0" applyNumberFormat="1" applyFill="1" applyBorder="1" applyAlignment="1">
      <alignment horizontal="centerContinuous"/>
    </xf>
    <xf numFmtId="6" fontId="0" fillId="37" borderId="19" xfId="0" applyNumberFormat="1" applyFill="1" applyBorder="1" applyAlignment="1">
      <alignment horizontal="centerContinuous"/>
    </xf>
    <xf numFmtId="0" fontId="0" fillId="37" borderId="19" xfId="0" applyFill="1" applyBorder="1" applyAlignment="1">
      <alignment horizontal="centerContinuous"/>
    </xf>
    <xf numFmtId="0" fontId="0" fillId="37" borderId="34" xfId="0" applyFill="1" applyBorder="1" applyAlignment="1">
      <alignment horizontal="centerContinuous"/>
    </xf>
    <xf numFmtId="0" fontId="76" fillId="0" borderId="0" xfId="0" applyFont="1" applyFill="1" applyAlignment="1">
      <alignment horizontal="center"/>
    </xf>
    <xf numFmtId="5" fontId="76" fillId="0" borderId="0" xfId="0" applyNumberFormat="1" applyFont="1"/>
    <xf numFmtId="5" fontId="77" fillId="0" borderId="0" xfId="0" applyNumberFormat="1" applyFont="1"/>
    <xf numFmtId="0" fontId="23" fillId="0" borderId="17" xfId="0" applyFont="1" applyBorder="1" applyProtection="1"/>
    <xf numFmtId="10" fontId="23" fillId="0" borderId="17" xfId="0" applyNumberFormat="1" applyFont="1" applyBorder="1" applyProtection="1"/>
    <xf numFmtId="165" fontId="26" fillId="0" borderId="73" xfId="28" applyNumberFormat="1" applyFont="1" applyBorder="1" applyProtection="1"/>
    <xf numFmtId="165" fontId="21" fillId="24" borderId="18" xfId="28" applyNumberFormat="1" applyFont="1" applyFill="1" applyBorder="1" applyProtection="1"/>
    <xf numFmtId="165" fontId="21" fillId="0" borderId="73" xfId="28" applyNumberFormat="1" applyFont="1" applyBorder="1" applyProtection="1"/>
    <xf numFmtId="0" fontId="23" fillId="0" borderId="24" xfId="0" applyFont="1" applyBorder="1" applyProtection="1"/>
    <xf numFmtId="0" fontId="23" fillId="0" borderId="22" xfId="0" applyFont="1" applyBorder="1" applyProtection="1"/>
    <xf numFmtId="0" fontId="23" fillId="0" borderId="71" xfId="0" applyFont="1" applyBorder="1" applyProtection="1"/>
    <xf numFmtId="0" fontId="20" fillId="0" borderId="17" xfId="0" applyFont="1" applyFill="1" applyBorder="1" applyProtection="1"/>
    <xf numFmtId="0" fontId="20" fillId="0" borderId="71" xfId="0" applyFont="1" applyFill="1" applyBorder="1" applyProtection="1"/>
    <xf numFmtId="0" fontId="23" fillId="0" borderId="26" xfId="0" applyFont="1" applyBorder="1" applyProtection="1"/>
    <xf numFmtId="0" fontId="21" fillId="0" borderId="26" xfId="0" applyFont="1" applyFill="1" applyBorder="1" applyProtection="1"/>
    <xf numFmtId="165" fontId="20" fillId="0" borderId="26" xfId="28" applyNumberFormat="1" applyFont="1" applyFill="1" applyBorder="1" applyProtection="1"/>
    <xf numFmtId="0" fontId="20" fillId="31" borderId="69" xfId="0" applyFont="1" applyFill="1" applyBorder="1" applyProtection="1"/>
    <xf numFmtId="0" fontId="24" fillId="31" borderId="38" xfId="0" applyFont="1" applyFill="1" applyBorder="1" applyProtection="1"/>
    <xf numFmtId="0" fontId="20" fillId="0" borderId="0" xfId="0" applyFont="1" applyFill="1" applyBorder="1" applyProtection="1"/>
    <xf numFmtId="0" fontId="24" fillId="0" borderId="0" xfId="0" applyFont="1" applyFill="1" applyBorder="1" applyProtection="1"/>
    <xf numFmtId="165" fontId="20" fillId="0" borderId="0" xfId="28" applyNumberFormat="1" applyFont="1" applyFill="1" applyBorder="1" applyProtection="1"/>
    <xf numFmtId="0" fontId="24" fillId="0" borderId="0" xfId="0" applyFont="1" applyFill="1" applyBorder="1" applyAlignment="1" applyProtection="1">
      <alignment horizontal="right"/>
    </xf>
    <xf numFmtId="165" fontId="21" fillId="0" borderId="0" xfId="28" applyNumberFormat="1" applyFont="1" applyFill="1" applyBorder="1" applyProtection="1"/>
    <xf numFmtId="0" fontId="20" fillId="0" borderId="0" xfId="0" applyFont="1"/>
    <xf numFmtId="0" fontId="68" fillId="0" borderId="0" xfId="0" applyFont="1"/>
    <xf numFmtId="0" fontId="68" fillId="0" borderId="0" xfId="0" applyFont="1" applyBorder="1" applyProtection="1">
      <protection locked="0"/>
    </xf>
    <xf numFmtId="0" fontId="24" fillId="0" borderId="34" xfId="0" applyFont="1" applyBorder="1" applyProtection="1">
      <protection locked="0"/>
    </xf>
    <xf numFmtId="0" fontId="25" fillId="0" borderId="0" xfId="0" applyFont="1" applyFill="1" applyBorder="1" applyAlignment="1"/>
    <xf numFmtId="0" fontId="0" fillId="0" borderId="0" xfId="0" applyBorder="1" applyAlignment="1"/>
    <xf numFmtId="0" fontId="24" fillId="0" borderId="22" xfId="0" applyFont="1" applyBorder="1" applyProtection="1">
      <protection locked="0"/>
    </xf>
    <xf numFmtId="0" fontId="67" fillId="0" borderId="0" xfId="0" applyFont="1" applyBorder="1"/>
    <xf numFmtId="0" fontId="1" fillId="0" borderId="0" xfId="38" applyFill="1"/>
    <xf numFmtId="0" fontId="1" fillId="0" borderId="0" xfId="38" applyFill="1" applyBorder="1"/>
    <xf numFmtId="5" fontId="1" fillId="0" borderId="0" xfId="38" applyNumberFormat="1" applyFill="1"/>
    <xf numFmtId="0" fontId="1" fillId="0" borderId="0" xfId="38" applyFill="1" applyAlignment="1">
      <alignment horizontal="left"/>
    </xf>
    <xf numFmtId="167" fontId="1" fillId="0" borderId="0" xfId="38" applyNumberFormat="1" applyFill="1" applyAlignment="1">
      <alignment horizontal="left"/>
    </xf>
    <xf numFmtId="5" fontId="27" fillId="0" borderId="31" xfId="38" applyNumberFormat="1" applyFont="1" applyFill="1" applyBorder="1"/>
    <xf numFmtId="0" fontId="1" fillId="0" borderId="31" xfId="38" applyFill="1" applyBorder="1" applyAlignment="1">
      <alignment horizontal="left"/>
    </xf>
    <xf numFmtId="167" fontId="1" fillId="0" borderId="31" xfId="38" applyNumberFormat="1" applyFill="1" applyBorder="1" applyAlignment="1">
      <alignment horizontal="left"/>
    </xf>
    <xf numFmtId="0" fontId="1" fillId="0" borderId="31" xfId="38" applyFill="1" applyBorder="1"/>
    <xf numFmtId="5" fontId="1" fillId="0" borderId="31" xfId="38" applyNumberFormat="1" applyFill="1" applyBorder="1"/>
    <xf numFmtId="5" fontId="1" fillId="0" borderId="31" xfId="38" applyNumberFormat="1" applyFill="1" applyBorder="1" applyAlignment="1">
      <alignment horizontal="right"/>
    </xf>
    <xf numFmtId="5" fontId="1" fillId="0" borderId="0" xfId="38" applyNumberFormat="1" applyFill="1" applyBorder="1"/>
    <xf numFmtId="0" fontId="1" fillId="0" borderId="31" xfId="38" applyFont="1" applyFill="1" applyBorder="1" applyAlignment="1">
      <alignment horizontal="left"/>
    </xf>
    <xf numFmtId="167" fontId="28" fillId="0" borderId="0" xfId="38" applyNumberFormat="1" applyFont="1" applyFill="1" applyBorder="1" applyAlignment="1">
      <alignment horizontal="left"/>
    </xf>
    <xf numFmtId="0" fontId="1" fillId="0" borderId="30" xfId="38" applyFill="1" applyBorder="1"/>
    <xf numFmtId="5" fontId="1" fillId="0" borderId="30" xfId="38" applyNumberFormat="1" applyFill="1" applyBorder="1"/>
    <xf numFmtId="0" fontId="1" fillId="0" borderId="30" xfId="38" applyFill="1" applyBorder="1" applyAlignment="1">
      <alignment horizontal="left"/>
    </xf>
    <xf numFmtId="167" fontId="1" fillId="0" borderId="74" xfId="38" applyNumberFormat="1" applyFill="1" applyBorder="1" applyAlignment="1">
      <alignment horizontal="left"/>
    </xf>
    <xf numFmtId="0" fontId="27" fillId="0" borderId="0" xfId="38" applyFont="1" applyFill="1" applyBorder="1"/>
    <xf numFmtId="5" fontId="27" fillId="0" borderId="63" xfId="38" applyNumberFormat="1" applyFont="1" applyFill="1" applyBorder="1" applyAlignment="1">
      <alignment horizontal="center"/>
    </xf>
    <xf numFmtId="5" fontId="27" fillId="0" borderId="11" xfId="38" applyNumberFormat="1" applyFont="1" applyFill="1" applyBorder="1"/>
    <xf numFmtId="0" fontId="1" fillId="0" borderId="11" xfId="38" applyFont="1" applyFill="1" applyBorder="1" applyAlignment="1">
      <alignment horizontal="left"/>
    </xf>
    <xf numFmtId="0" fontId="27" fillId="0" borderId="11" xfId="38" applyFont="1" applyFill="1" applyBorder="1" applyAlignment="1">
      <alignment horizontal="left"/>
    </xf>
    <xf numFmtId="167" fontId="27" fillId="0" borderId="11" xfId="38" applyNumberFormat="1" applyFont="1" applyFill="1" applyBorder="1" applyAlignment="1">
      <alignment horizontal="left"/>
    </xf>
    <xf numFmtId="0" fontId="27" fillId="0" borderId="55" xfId="38" applyFont="1" applyFill="1" applyBorder="1"/>
    <xf numFmtId="0" fontId="27" fillId="0" borderId="28" xfId="38" applyFont="1" applyFill="1" applyBorder="1"/>
    <xf numFmtId="5" fontId="27" fillId="0" borderId="49" xfId="38" applyNumberFormat="1" applyFont="1" applyFill="1" applyBorder="1" applyAlignment="1">
      <alignment horizontal="center"/>
    </xf>
    <xf numFmtId="5" fontId="27" fillId="0" borderId="66" xfId="38" applyNumberFormat="1" applyFont="1" applyFill="1" applyBorder="1"/>
    <xf numFmtId="0" fontId="27" fillId="0" borderId="66" xfId="38" applyFont="1" applyFill="1" applyBorder="1" applyAlignment="1">
      <alignment horizontal="left"/>
    </xf>
    <xf numFmtId="167" fontId="27" fillId="0" borderId="66" xfId="38" applyNumberFormat="1" applyFont="1" applyFill="1" applyBorder="1" applyAlignment="1">
      <alignment horizontal="left"/>
    </xf>
    <xf numFmtId="0" fontId="27" fillId="0" borderId="51" xfId="38" applyFont="1" applyFill="1" applyBorder="1"/>
    <xf numFmtId="5" fontId="27" fillId="25" borderId="75" xfId="38" applyNumberFormat="1" applyFont="1" applyFill="1" applyBorder="1"/>
    <xf numFmtId="5" fontId="27" fillId="25" borderId="76" xfId="38" applyNumberFormat="1" applyFont="1" applyFill="1" applyBorder="1"/>
    <xf numFmtId="0" fontId="27" fillId="25" borderId="76" xfId="38" applyFont="1" applyFill="1" applyBorder="1" applyAlignment="1">
      <alignment horizontal="left"/>
    </xf>
    <xf numFmtId="167" fontId="27" fillId="25" borderId="77" xfId="38" applyNumberFormat="1" applyFont="1" applyFill="1" applyBorder="1" applyAlignment="1">
      <alignment horizontal="left"/>
    </xf>
    <xf numFmtId="0" fontId="27" fillId="25" borderId="78" xfId="38" applyFont="1" applyFill="1" applyBorder="1"/>
    <xf numFmtId="5" fontId="1" fillId="0" borderId="12" xfId="38" applyNumberFormat="1" applyFill="1" applyBorder="1"/>
    <xf numFmtId="0" fontId="1" fillId="0" borderId="12" xfId="38" applyFill="1" applyBorder="1" applyAlignment="1">
      <alignment horizontal="left"/>
    </xf>
    <xf numFmtId="167" fontId="1" fillId="0" borderId="12" xfId="38" applyNumberFormat="1" applyFill="1" applyBorder="1" applyAlignment="1">
      <alignment horizontal="left"/>
    </xf>
    <xf numFmtId="0" fontId="1" fillId="0" borderId="12" xfId="38" applyFill="1" applyBorder="1"/>
    <xf numFmtId="0" fontId="27" fillId="0" borderId="31" xfId="38" applyFont="1" applyFill="1" applyBorder="1" applyAlignment="1">
      <alignment horizontal="left"/>
    </xf>
    <xf numFmtId="5" fontId="27" fillId="0" borderId="31" xfId="38" applyNumberFormat="1" applyFont="1" applyFill="1" applyBorder="1" applyAlignment="1">
      <alignment horizontal="center"/>
    </xf>
    <xf numFmtId="5" fontId="1" fillId="25" borderId="58" xfId="38" applyNumberFormat="1" applyFill="1" applyBorder="1"/>
    <xf numFmtId="0" fontId="1" fillId="25" borderId="76" xfId="38" applyFill="1" applyBorder="1" applyAlignment="1">
      <alignment horizontal="left"/>
    </xf>
    <xf numFmtId="167" fontId="1" fillId="25" borderId="76" xfId="38" applyNumberFormat="1" applyFill="1" applyBorder="1" applyAlignment="1">
      <alignment horizontal="left"/>
    </xf>
    <xf numFmtId="0" fontId="27" fillId="0" borderId="0" xfId="38" applyFont="1" applyFill="1"/>
    <xf numFmtId="0" fontId="1" fillId="0" borderId="0" xfId="38" applyFill="1" applyAlignment="1"/>
    <xf numFmtId="0" fontId="1" fillId="0" borderId="0" xfId="38" applyFill="1" applyBorder="1" applyAlignment="1"/>
    <xf numFmtId="0" fontId="1" fillId="0" borderId="0" xfId="38" applyAlignment="1"/>
    <xf numFmtId="0" fontId="1" fillId="0" borderId="0" xfId="38" applyFont="1" applyAlignment="1">
      <alignment horizontal="center"/>
    </xf>
    <xf numFmtId="0" fontId="1" fillId="0" borderId="31" xfId="38" applyBorder="1" applyAlignment="1"/>
    <xf numFmtId="0" fontId="1" fillId="0" borderId="0" xfId="38" applyFont="1" applyAlignment="1"/>
    <xf numFmtId="0" fontId="24" fillId="0" borderId="0" xfId="38" applyFont="1"/>
    <xf numFmtId="0" fontId="21" fillId="0" borderId="0" xfId="38" applyFont="1"/>
    <xf numFmtId="0" fontId="20" fillId="0" borderId="0" xfId="38" applyFont="1"/>
    <xf numFmtId="0" fontId="1" fillId="0" borderId="0" xfId="38" applyFont="1" applyFill="1"/>
    <xf numFmtId="0" fontId="1" fillId="0" borderId="0" xfId="38" applyFont="1" applyFill="1" applyBorder="1"/>
    <xf numFmtId="5" fontId="1" fillId="0" borderId="0" xfId="38" applyNumberFormat="1" applyFont="1" applyFill="1"/>
    <xf numFmtId="0" fontId="1" fillId="0" borderId="0" xfId="38" applyFont="1"/>
    <xf numFmtId="0" fontId="27" fillId="0" borderId="0" xfId="38" applyFont="1"/>
    <xf numFmtId="0" fontId="1" fillId="0" borderId="0" xfId="38" applyBorder="1" applyAlignment="1"/>
    <xf numFmtId="0" fontId="76" fillId="0" borderId="0" xfId="38" applyFont="1" applyFill="1" applyBorder="1" applyAlignment="1"/>
    <xf numFmtId="0" fontId="74" fillId="0" borderId="13" xfId="0" applyFont="1" applyBorder="1" applyAlignment="1">
      <alignment wrapText="1"/>
    </xf>
    <xf numFmtId="0" fontId="66" fillId="0" borderId="0" xfId="0" applyFont="1"/>
    <xf numFmtId="0" fontId="79" fillId="0" borderId="0" xfId="0" applyFont="1" applyFill="1" applyAlignment="1">
      <alignment wrapText="1"/>
    </xf>
    <xf numFmtId="0" fontId="79" fillId="0" borderId="0" xfId="0" applyFont="1"/>
    <xf numFmtId="0" fontId="79" fillId="0" borderId="0" xfId="0" applyFont="1" applyAlignment="1">
      <alignment wrapText="1"/>
    </xf>
    <xf numFmtId="17" fontId="66" fillId="0" borderId="0" xfId="0" applyNumberFormat="1" applyFont="1"/>
    <xf numFmtId="0" fontId="66" fillId="0" borderId="0" xfId="0" applyFont="1" applyAlignment="1">
      <alignment wrapText="1"/>
    </xf>
    <xf numFmtId="14" fontId="66" fillId="0" borderId="0" xfId="0" applyNumberFormat="1" applyFont="1"/>
    <xf numFmtId="0" fontId="81" fillId="0" borderId="0" xfId="44" applyFont="1" applyAlignment="1">
      <alignment wrapText="1"/>
    </xf>
    <xf numFmtId="0" fontId="82" fillId="0" borderId="0" xfId="44" applyFont="1" applyAlignment="1">
      <alignment wrapText="1"/>
    </xf>
    <xf numFmtId="17" fontId="79" fillId="0" borderId="0" xfId="0" applyNumberFormat="1" applyFont="1"/>
    <xf numFmtId="0" fontId="0" fillId="45" borderId="0" xfId="0" applyFill="1"/>
    <xf numFmtId="5" fontId="1" fillId="37" borderId="21" xfId="0" applyNumberFormat="1" applyFont="1" applyFill="1" applyBorder="1" applyAlignment="1">
      <alignment horizontal="centerContinuous"/>
    </xf>
    <xf numFmtId="5" fontId="1" fillId="37" borderId="0" xfId="0" applyNumberFormat="1" applyFont="1" applyFill="1" applyBorder="1" applyAlignment="1">
      <alignment horizontal="centerContinuous"/>
    </xf>
    <xf numFmtId="5" fontId="1" fillId="37" borderId="19" xfId="0" applyNumberFormat="1" applyFont="1" applyFill="1" applyBorder="1" applyAlignment="1">
      <alignment horizontal="centerContinuous"/>
    </xf>
    <xf numFmtId="0" fontId="0" fillId="0" borderId="0" xfId="0" applyProtection="1">
      <protection locked="0"/>
    </xf>
    <xf numFmtId="0" fontId="0" fillId="0" borderId="10" xfId="0" applyBorder="1" applyProtection="1">
      <protection locked="0"/>
    </xf>
    <xf numFmtId="0" fontId="0" fillId="0" borderId="0" xfId="0" applyBorder="1" applyProtection="1">
      <protection locked="0"/>
    </xf>
    <xf numFmtId="0" fontId="0" fillId="0" borderId="23" xfId="0" applyFill="1" applyBorder="1" applyProtection="1">
      <protection locked="0"/>
    </xf>
    <xf numFmtId="0" fontId="27" fillId="0" borderId="10" xfId="0" applyFont="1" applyBorder="1" applyProtection="1">
      <protection locked="0"/>
    </xf>
    <xf numFmtId="0" fontId="0" fillId="0" borderId="22" xfId="0" applyBorder="1" applyProtection="1">
      <protection locked="0"/>
    </xf>
    <xf numFmtId="167" fontId="47" fillId="0" borderId="23" xfId="0" applyNumberFormat="1" applyFont="1" applyBorder="1" applyAlignment="1" applyProtection="1">
      <alignment horizontal="center"/>
      <protection locked="0"/>
    </xf>
    <xf numFmtId="0" fontId="0" fillId="0" borderId="0" xfId="0" applyFill="1" applyBorder="1" applyProtection="1">
      <protection locked="0"/>
    </xf>
    <xf numFmtId="15" fontId="47" fillId="0" borderId="23" xfId="0" applyNumberFormat="1" applyFont="1" applyBorder="1" applyAlignment="1" applyProtection="1">
      <alignment horizontal="center"/>
      <protection locked="0"/>
    </xf>
    <xf numFmtId="0" fontId="0" fillId="0" borderId="23" xfId="0" applyFill="1" applyBorder="1" applyAlignment="1" applyProtection="1">
      <alignment horizontal="center"/>
      <protection locked="0"/>
    </xf>
    <xf numFmtId="167" fontId="0" fillId="0" borderId="0" xfId="0" applyNumberFormat="1" applyBorder="1" applyProtection="1">
      <protection locked="0"/>
    </xf>
    <xf numFmtId="0" fontId="27" fillId="0" borderId="24" xfId="0" applyFont="1" applyFill="1" applyBorder="1" applyAlignment="1" applyProtection="1">
      <alignment horizontal="center"/>
      <protection locked="0"/>
    </xf>
    <xf numFmtId="0" fontId="27" fillId="0" borderId="43" xfId="0" applyFont="1" applyFill="1" applyBorder="1" applyAlignment="1" applyProtection="1">
      <alignment horizontal="center"/>
      <protection locked="0"/>
    </xf>
    <xf numFmtId="0" fontId="27" fillId="0" borderId="25" xfId="0" applyFont="1" applyFill="1" applyBorder="1" applyAlignment="1" applyProtection="1">
      <alignment horizontal="center"/>
      <protection locked="0"/>
    </xf>
    <xf numFmtId="0" fontId="27" fillId="0" borderId="24" xfId="0" applyFont="1" applyBorder="1" applyAlignment="1" applyProtection="1">
      <alignment horizontal="center"/>
      <protection locked="0"/>
    </xf>
    <xf numFmtId="171" fontId="27" fillId="0" borderId="25" xfId="0" applyNumberFormat="1" applyFont="1" applyBorder="1" applyAlignment="1" applyProtection="1">
      <alignment horizontal="center"/>
      <protection locked="0"/>
    </xf>
    <xf numFmtId="0" fontId="0" fillId="0" borderId="23" xfId="0" applyBorder="1" applyProtection="1">
      <protection locked="0"/>
    </xf>
    <xf numFmtId="0" fontId="34" fillId="0" borderId="10" xfId="0" applyFont="1" applyBorder="1" applyProtection="1">
      <protection locked="0"/>
    </xf>
    <xf numFmtId="0" fontId="28" fillId="0" borderId="23" xfId="0" applyFont="1" applyFill="1" applyBorder="1" applyAlignment="1" applyProtection="1">
      <alignment horizontal="center"/>
      <protection locked="0"/>
    </xf>
    <xf numFmtId="0" fontId="28" fillId="0" borderId="0" xfId="0" applyFont="1" applyBorder="1" applyAlignment="1" applyProtection="1">
      <alignment horizontal="center"/>
      <protection locked="0"/>
    </xf>
    <xf numFmtId="167" fontId="47" fillId="0" borderId="10" xfId="0" applyNumberFormat="1" applyFont="1" applyBorder="1" applyAlignment="1" applyProtection="1">
      <alignment horizontal="left"/>
      <protection locked="0"/>
    </xf>
    <xf numFmtId="0" fontId="47" fillId="45" borderId="23" xfId="0" applyFont="1" applyFill="1" applyBorder="1" applyAlignment="1" applyProtection="1">
      <alignment horizontal="center"/>
      <protection locked="0"/>
    </xf>
    <xf numFmtId="175" fontId="47" fillId="0" borderId="0" xfId="0" applyNumberFormat="1" applyFont="1" applyBorder="1" applyProtection="1">
      <protection locked="0"/>
    </xf>
    <xf numFmtId="0" fontId="51" fillId="0" borderId="23" xfId="0" applyFont="1" applyBorder="1" applyAlignment="1" applyProtection="1">
      <alignment horizontal="center"/>
      <protection locked="0"/>
    </xf>
    <xf numFmtId="172" fontId="1" fillId="0" borderId="10" xfId="0" applyNumberFormat="1" applyFont="1" applyBorder="1" applyAlignment="1" applyProtection="1">
      <alignment horizontal="left"/>
      <protection locked="0"/>
    </xf>
    <xf numFmtId="15" fontId="0" fillId="0" borderId="10" xfId="0" applyNumberFormat="1" applyBorder="1" applyProtection="1">
      <protection locked="0"/>
    </xf>
    <xf numFmtId="175" fontId="0" fillId="0" borderId="0" xfId="0" applyNumberFormat="1" applyBorder="1" applyProtection="1">
      <protection locked="0"/>
    </xf>
    <xf numFmtId="175" fontId="0" fillId="0" borderId="43" xfId="0" applyNumberFormat="1" applyBorder="1" applyProtection="1">
      <protection locked="0"/>
    </xf>
    <xf numFmtId="0" fontId="0" fillId="0" borderId="14" xfId="0" applyBorder="1" applyProtection="1">
      <protection locked="0"/>
    </xf>
    <xf numFmtId="0" fontId="0" fillId="0" borderId="19" xfId="0" applyBorder="1" applyProtection="1">
      <protection locked="0"/>
    </xf>
    <xf numFmtId="0" fontId="0" fillId="0" borderId="34" xfId="0" applyFill="1" applyBorder="1" applyProtection="1">
      <protection locked="0"/>
    </xf>
    <xf numFmtId="0" fontId="0" fillId="0" borderId="34" xfId="0" applyBorder="1" applyProtection="1">
      <protection locked="0"/>
    </xf>
    <xf numFmtId="0" fontId="32" fillId="29" borderId="45" xfId="0" applyFont="1" applyFill="1" applyBorder="1" applyProtection="1">
      <protection locked="0"/>
    </xf>
    <xf numFmtId="0" fontId="32" fillId="29" borderId="44" xfId="0" applyFont="1" applyFill="1" applyBorder="1" applyProtection="1">
      <protection locked="0"/>
    </xf>
    <xf numFmtId="0" fontId="32" fillId="29" borderId="15" xfId="0" applyFont="1" applyFill="1" applyBorder="1" applyAlignment="1" applyProtection="1">
      <alignment horizontal="center"/>
      <protection locked="0"/>
    </xf>
    <xf numFmtId="0" fontId="32" fillId="0" borderId="0" xfId="0" applyFont="1" applyFill="1" applyBorder="1" applyAlignment="1" applyProtection="1">
      <alignment horizontal="center"/>
      <protection locked="0"/>
    </xf>
    <xf numFmtId="0" fontId="45" fillId="29" borderId="45" xfId="0" applyFont="1" applyFill="1" applyBorder="1" applyProtection="1">
      <protection locked="0"/>
    </xf>
    <xf numFmtId="0" fontId="45" fillId="29" borderId="15" xfId="0" applyFont="1" applyFill="1" applyBorder="1" applyProtection="1">
      <protection locked="0"/>
    </xf>
    <xf numFmtId="0" fontId="32" fillId="29" borderId="50" xfId="0" applyFont="1" applyFill="1" applyBorder="1" applyAlignment="1" applyProtection="1">
      <alignment horizontal="center"/>
      <protection locked="0"/>
    </xf>
    <xf numFmtId="0" fontId="27" fillId="0" borderId="62" xfId="0" applyFont="1" applyBorder="1" applyAlignment="1" applyProtection="1">
      <alignment horizontal="center"/>
      <protection locked="0"/>
    </xf>
    <xf numFmtId="0" fontId="27" fillId="0" borderId="33" xfId="0" applyFont="1" applyBorder="1" applyAlignment="1" applyProtection="1">
      <alignment horizontal="center"/>
      <protection locked="0"/>
    </xf>
    <xf numFmtId="0" fontId="27" fillId="0" borderId="52" xfId="0" applyFont="1" applyBorder="1" applyAlignment="1" applyProtection="1">
      <alignment horizontal="center"/>
      <protection locked="0"/>
    </xf>
    <xf numFmtId="0" fontId="27" fillId="0" borderId="50" xfId="0" applyFont="1" applyBorder="1" applyAlignment="1" applyProtection="1">
      <alignment horizontal="center"/>
      <protection locked="0"/>
    </xf>
    <xf numFmtId="0" fontId="27" fillId="0" borderId="15" xfId="0" applyFont="1" applyBorder="1" applyAlignment="1" applyProtection="1">
      <alignment horizontal="center"/>
      <protection locked="0"/>
    </xf>
    <xf numFmtId="0" fontId="27" fillId="0" borderId="52" xfId="0" applyFont="1" applyFill="1" applyBorder="1" applyAlignment="1" applyProtection="1">
      <alignment horizontal="center"/>
      <protection locked="0"/>
    </xf>
    <xf numFmtId="0" fontId="27" fillId="0" borderId="53" xfId="0" applyFont="1" applyBorder="1" applyAlignment="1" applyProtection="1">
      <alignment horizontal="center"/>
      <protection locked="0"/>
    </xf>
    <xf numFmtId="0" fontId="27" fillId="0" borderId="61" xfId="0" applyFont="1" applyBorder="1" applyAlignment="1" applyProtection="1">
      <alignment horizontal="center"/>
      <protection locked="0"/>
    </xf>
    <xf numFmtId="0" fontId="27" fillId="0" borderId="53" xfId="0" applyFont="1" applyFill="1" applyBorder="1" applyAlignment="1" applyProtection="1">
      <alignment horizontal="center"/>
      <protection locked="0"/>
    </xf>
    <xf numFmtId="175" fontId="27" fillId="0" borderId="33" xfId="0" applyNumberFormat="1" applyFont="1" applyBorder="1" applyAlignment="1" applyProtection="1">
      <alignment horizontal="center"/>
      <protection locked="0"/>
    </xf>
    <xf numFmtId="0" fontId="27" fillId="45" borderId="53" xfId="0" applyFont="1" applyFill="1" applyBorder="1" applyAlignment="1" applyProtection="1">
      <alignment horizontal="center"/>
      <protection locked="0"/>
    </xf>
    <xf numFmtId="0" fontId="27" fillId="0" borderId="55" xfId="0" applyFont="1" applyBorder="1" applyAlignment="1" applyProtection="1">
      <alignment horizontal="center"/>
      <protection locked="0"/>
    </xf>
    <xf numFmtId="0" fontId="27" fillId="0" borderId="11" xfId="0" applyFont="1" applyBorder="1" applyAlignment="1" applyProtection="1">
      <alignment horizontal="center"/>
      <protection locked="0"/>
    </xf>
    <xf numFmtId="175" fontId="27" fillId="0" borderId="42" xfId="0" applyNumberFormat="1" applyFont="1" applyBorder="1" applyAlignment="1" applyProtection="1">
      <alignment horizontal="center"/>
      <protection locked="0"/>
    </xf>
    <xf numFmtId="0" fontId="27" fillId="0" borderId="38" xfId="0" applyFont="1" applyBorder="1" applyAlignment="1" applyProtection="1">
      <alignment horizontal="center"/>
      <protection locked="0"/>
    </xf>
    <xf numFmtId="0" fontId="46" fillId="0" borderId="63" xfId="0" applyFont="1" applyBorder="1" applyAlignment="1" applyProtection="1">
      <alignment horizontal="center"/>
      <protection locked="0"/>
    </xf>
    <xf numFmtId="0" fontId="27" fillId="0" borderId="54" xfId="0" applyFont="1" applyBorder="1" applyAlignment="1" applyProtection="1">
      <alignment horizontal="center"/>
      <protection locked="0"/>
    </xf>
    <xf numFmtId="0" fontId="27" fillId="0" borderId="16" xfId="0" applyFont="1" applyBorder="1" applyAlignment="1" applyProtection="1">
      <alignment horizontal="center"/>
      <protection locked="0"/>
    </xf>
    <xf numFmtId="0" fontId="46" fillId="0" borderId="54" xfId="0" applyFont="1" applyBorder="1" applyAlignment="1" applyProtection="1">
      <alignment horizontal="center"/>
      <protection locked="0"/>
    </xf>
    <xf numFmtId="0" fontId="0" fillId="0" borderId="13" xfId="0" applyBorder="1" applyProtection="1">
      <protection locked="0"/>
    </xf>
    <xf numFmtId="0" fontId="0" fillId="0" borderId="50" xfId="0" applyBorder="1" applyProtection="1">
      <protection locked="0"/>
    </xf>
    <xf numFmtId="0" fontId="0" fillId="0" borderId="64" xfId="0"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62" xfId="0" applyBorder="1" applyProtection="1">
      <protection locked="0"/>
    </xf>
    <xf numFmtId="0" fontId="0" fillId="0" borderId="52" xfId="0" applyBorder="1" applyProtection="1">
      <protection locked="0"/>
    </xf>
    <xf numFmtId="0" fontId="58" fillId="0" borderId="13" xfId="0" applyFont="1" applyBorder="1" applyProtection="1">
      <protection locked="0"/>
    </xf>
    <xf numFmtId="0" fontId="58" fillId="0" borderId="10" xfId="0" applyFont="1" applyBorder="1" applyProtection="1">
      <protection locked="0"/>
    </xf>
    <xf numFmtId="0" fontId="58" fillId="0" borderId="53" xfId="0" applyFont="1" applyBorder="1" applyProtection="1">
      <protection locked="0"/>
    </xf>
    <xf numFmtId="0" fontId="58" fillId="0" borderId="47" xfId="0" applyFont="1" applyBorder="1" applyAlignment="1" applyProtection="1">
      <alignment horizontal="center"/>
      <protection locked="0"/>
    </xf>
    <xf numFmtId="0" fontId="58" fillId="0" borderId="0" xfId="0" applyFont="1" applyFill="1" applyBorder="1" applyAlignment="1" applyProtection="1">
      <alignment horizontal="center"/>
      <protection locked="0"/>
    </xf>
    <xf numFmtId="0" fontId="58" fillId="0" borderId="60" xfId="0" applyFont="1" applyBorder="1" applyProtection="1">
      <protection locked="0"/>
    </xf>
    <xf numFmtId="14" fontId="46" fillId="0" borderId="13" xfId="0" applyNumberFormat="1" applyFont="1" applyFill="1" applyBorder="1" applyAlignment="1" applyProtection="1">
      <alignment horizontal="left"/>
      <protection locked="0"/>
    </xf>
    <xf numFmtId="174" fontId="58" fillId="0" borderId="13" xfId="0" applyNumberFormat="1" applyFont="1" applyBorder="1" applyAlignment="1" applyProtection="1">
      <alignment horizontal="center"/>
      <protection locked="0"/>
    </xf>
    <xf numFmtId="173" fontId="58" fillId="0" borderId="13" xfId="0" applyNumberFormat="1" applyFont="1" applyBorder="1" applyAlignment="1" applyProtection="1">
      <alignment horizontal="center"/>
      <protection locked="0"/>
    </xf>
    <xf numFmtId="173" fontId="58" fillId="0" borderId="10" xfId="0" applyNumberFormat="1" applyFont="1" applyBorder="1" applyAlignment="1" applyProtection="1">
      <alignment horizontal="center"/>
      <protection locked="0"/>
    </xf>
    <xf numFmtId="173" fontId="58" fillId="0" borderId="53" xfId="0" applyNumberFormat="1" applyFont="1" applyBorder="1" applyAlignment="1" applyProtection="1">
      <alignment horizontal="center"/>
      <protection locked="0"/>
    </xf>
    <xf numFmtId="173" fontId="58" fillId="0" borderId="47" xfId="0" applyNumberFormat="1" applyFont="1" applyBorder="1" applyAlignment="1" applyProtection="1">
      <alignment horizontal="center"/>
      <protection locked="0"/>
    </xf>
    <xf numFmtId="173" fontId="58" fillId="0" borderId="0" xfId="0" applyNumberFormat="1" applyFont="1" applyFill="1" applyBorder="1" applyAlignment="1" applyProtection="1">
      <alignment horizontal="center"/>
      <protection locked="0"/>
    </xf>
    <xf numFmtId="173" fontId="58" fillId="0" borderId="60" xfId="0" applyNumberFormat="1" applyFont="1" applyBorder="1" applyAlignment="1" applyProtection="1">
      <alignment horizontal="center"/>
      <protection locked="0"/>
    </xf>
    <xf numFmtId="173" fontId="0" fillId="0" borderId="52" xfId="0" applyNumberFormat="1" applyBorder="1" applyProtection="1">
      <protection locked="0"/>
    </xf>
    <xf numFmtId="14" fontId="0" fillId="0" borderId="13" xfId="0" applyNumberFormat="1" applyFill="1" applyBorder="1" applyAlignment="1" applyProtection="1">
      <alignment horizontal="left"/>
      <protection locked="0"/>
    </xf>
    <xf numFmtId="174" fontId="0" fillId="0" borderId="13" xfId="0" applyNumberFormat="1" applyBorder="1" applyAlignment="1" applyProtection="1">
      <alignment horizontal="center"/>
      <protection locked="0"/>
    </xf>
    <xf numFmtId="173" fontId="0" fillId="0" borderId="13" xfId="0" applyNumberFormat="1" applyBorder="1" applyAlignment="1" applyProtection="1">
      <alignment horizontal="center"/>
      <protection locked="0"/>
    </xf>
    <xf numFmtId="173" fontId="0" fillId="0" borderId="10" xfId="0" applyNumberFormat="1" applyBorder="1" applyAlignment="1" applyProtection="1">
      <alignment horizontal="center"/>
      <protection locked="0"/>
    </xf>
    <xf numFmtId="173" fontId="0" fillId="0" borderId="53" xfId="0" applyNumberFormat="1" applyBorder="1" applyAlignment="1" applyProtection="1">
      <alignment horizontal="center"/>
      <protection locked="0"/>
    </xf>
    <xf numFmtId="173" fontId="0" fillId="0" borderId="47" xfId="0" applyNumberFormat="1" applyBorder="1" applyAlignment="1" applyProtection="1">
      <alignment horizontal="center"/>
      <protection locked="0"/>
    </xf>
    <xf numFmtId="173" fontId="0" fillId="0" borderId="0" xfId="0" applyNumberFormat="1" applyFill="1" applyBorder="1" applyAlignment="1" applyProtection="1">
      <alignment horizontal="center"/>
      <protection locked="0"/>
    </xf>
    <xf numFmtId="173" fontId="0" fillId="0" borderId="60" xfId="0" applyNumberFormat="1" applyBorder="1" applyAlignment="1" applyProtection="1">
      <alignment horizontal="center"/>
      <protection locked="0"/>
    </xf>
    <xf numFmtId="0" fontId="0" fillId="0" borderId="11" xfId="0" applyBorder="1" applyProtection="1">
      <protection locked="0"/>
    </xf>
    <xf numFmtId="170" fontId="0" fillId="0" borderId="11" xfId="0" applyNumberFormat="1" applyBorder="1" applyProtection="1">
      <protection locked="0"/>
    </xf>
    <xf numFmtId="173" fontId="0" fillId="0" borderId="11" xfId="0" applyNumberFormat="1" applyBorder="1" applyAlignment="1" applyProtection="1">
      <alignment horizontal="center"/>
      <protection locked="0"/>
    </xf>
    <xf numFmtId="173" fontId="0" fillId="0" borderId="40" xfId="0" applyNumberFormat="1" applyBorder="1" applyAlignment="1" applyProtection="1">
      <alignment horizontal="center"/>
      <protection locked="0"/>
    </xf>
    <xf numFmtId="173" fontId="0" fillId="0" borderId="54" xfId="0" applyNumberFormat="1" applyBorder="1" applyAlignment="1" applyProtection="1">
      <alignment horizontal="center"/>
      <protection locked="0"/>
    </xf>
    <xf numFmtId="173" fontId="0" fillId="0" borderId="48" xfId="0" applyNumberFormat="1" applyBorder="1" applyAlignment="1" applyProtection="1">
      <alignment horizontal="center"/>
      <protection locked="0"/>
    </xf>
    <xf numFmtId="173" fontId="0" fillId="0" borderId="55" xfId="0" applyNumberFormat="1" applyBorder="1" applyAlignment="1" applyProtection="1">
      <alignment horizontal="center"/>
      <protection locked="0"/>
    </xf>
    <xf numFmtId="0" fontId="0" fillId="0" borderId="63" xfId="0" applyBorder="1" applyProtection="1">
      <protection locked="0"/>
    </xf>
    <xf numFmtId="0" fontId="0" fillId="0" borderId="44" xfId="0" applyBorder="1" applyProtection="1">
      <protection locked="0"/>
    </xf>
    <xf numFmtId="170" fontId="0" fillId="0" borderId="44" xfId="0" applyNumberFormat="1" applyBorder="1" applyProtection="1">
      <protection locked="0"/>
    </xf>
    <xf numFmtId="173" fontId="0" fillId="0" borderId="49" xfId="0" applyNumberFormat="1" applyBorder="1" applyAlignment="1" applyProtection="1">
      <alignment horizontal="center"/>
      <protection locked="0"/>
    </xf>
    <xf numFmtId="173" fontId="0" fillId="27" borderId="50" xfId="0" applyNumberFormat="1" applyFill="1" applyBorder="1" applyAlignment="1" applyProtection="1">
      <alignment horizontal="center"/>
      <protection locked="0"/>
    </xf>
    <xf numFmtId="173" fontId="0" fillId="25" borderId="51" xfId="0" applyNumberFormat="1" applyFill="1" applyBorder="1" applyAlignment="1" applyProtection="1">
      <alignment horizontal="center"/>
      <protection locked="0"/>
    </xf>
    <xf numFmtId="173" fontId="0" fillId="0" borderId="0" xfId="0" applyNumberFormat="1" applyProtection="1">
      <protection locked="0"/>
    </xf>
    <xf numFmtId="173" fontId="0" fillId="28" borderId="53" xfId="0" applyNumberFormat="1" applyFill="1" applyBorder="1" applyAlignment="1" applyProtection="1">
      <alignment horizontal="center"/>
      <protection locked="0"/>
    </xf>
    <xf numFmtId="0" fontId="30" fillId="0" borderId="0" xfId="0" applyFont="1" applyFill="1" applyBorder="1" applyProtection="1">
      <protection locked="0"/>
    </xf>
    <xf numFmtId="173" fontId="46" fillId="0" borderId="13" xfId="0" applyNumberFormat="1" applyFont="1" applyBorder="1" applyAlignment="1" applyProtection="1">
      <alignment horizontal="center"/>
      <protection locked="0"/>
    </xf>
    <xf numFmtId="173" fontId="46" fillId="0" borderId="52" xfId="0" applyNumberFormat="1" applyFont="1" applyBorder="1" applyProtection="1">
      <protection locked="0"/>
    </xf>
    <xf numFmtId="173" fontId="46" fillId="27" borderId="53" xfId="0" applyNumberFormat="1" applyFont="1" applyFill="1" applyBorder="1" applyAlignment="1" applyProtection="1">
      <alignment horizontal="center"/>
      <protection locked="0"/>
    </xf>
    <xf numFmtId="173" fontId="46" fillId="25" borderId="62" xfId="0" applyNumberFormat="1" applyFont="1" applyFill="1" applyBorder="1" applyAlignment="1" applyProtection="1">
      <alignment horizontal="center"/>
      <protection locked="0"/>
    </xf>
    <xf numFmtId="173" fontId="46" fillId="0" borderId="0" xfId="0" applyNumberFormat="1" applyFont="1" applyFill="1" applyBorder="1" applyAlignment="1" applyProtection="1">
      <alignment horizontal="center"/>
      <protection locked="0"/>
    </xf>
    <xf numFmtId="173" fontId="46" fillId="0" borderId="0" xfId="0" applyNumberFormat="1" applyFont="1" applyProtection="1">
      <protection locked="0"/>
    </xf>
    <xf numFmtId="0" fontId="46" fillId="0" borderId="0" xfId="0" applyFont="1" applyProtection="1">
      <protection locked="0"/>
    </xf>
    <xf numFmtId="173" fontId="46" fillId="28" borderId="53" xfId="0" applyNumberFormat="1" applyFont="1" applyFill="1" applyBorder="1" applyAlignment="1" applyProtection="1">
      <alignment horizontal="center"/>
      <protection locked="0"/>
    </xf>
    <xf numFmtId="170" fontId="0" fillId="0" borderId="0" xfId="0" applyNumberFormat="1" applyBorder="1" applyProtection="1">
      <protection locked="0"/>
    </xf>
    <xf numFmtId="171" fontId="0" fillId="0" borderId="29" xfId="0" applyNumberFormat="1" applyBorder="1" applyAlignment="1" applyProtection="1">
      <alignment horizontal="center"/>
      <protection locked="0"/>
    </xf>
    <xf numFmtId="173" fontId="0" fillId="0" borderId="52" xfId="0" applyNumberFormat="1" applyBorder="1" applyAlignment="1" applyProtection="1">
      <alignment horizontal="center"/>
      <protection locked="0"/>
    </xf>
    <xf numFmtId="173" fontId="0" fillId="27" borderId="54" xfId="0" applyNumberFormat="1" applyFill="1" applyBorder="1" applyAlignment="1" applyProtection="1">
      <alignment horizontal="center"/>
      <protection locked="0"/>
    </xf>
    <xf numFmtId="173" fontId="0" fillId="25" borderId="55" xfId="0" applyNumberFormat="1" applyFill="1" applyBorder="1" applyAlignment="1" applyProtection="1">
      <alignment horizontal="center"/>
      <protection locked="0"/>
    </xf>
    <xf numFmtId="173" fontId="0" fillId="28" borderId="54" xfId="0" applyNumberFormat="1" applyFill="1" applyBorder="1" applyAlignment="1" applyProtection="1">
      <alignment horizontal="center"/>
      <protection locked="0"/>
    </xf>
    <xf numFmtId="171" fontId="0" fillId="0" borderId="0" xfId="0" applyNumberFormat="1" applyBorder="1" applyAlignment="1" applyProtection="1">
      <alignment horizontal="center"/>
      <protection locked="0"/>
    </xf>
    <xf numFmtId="171" fontId="0" fillId="0" borderId="0" xfId="0" applyNumberFormat="1" applyProtection="1">
      <protection locked="0"/>
    </xf>
    <xf numFmtId="171" fontId="0" fillId="0" borderId="0" xfId="0" applyNumberFormat="1" applyFill="1" applyBorder="1" applyProtection="1">
      <protection locked="0"/>
    </xf>
    <xf numFmtId="0" fontId="30" fillId="27" borderId="45" xfId="0" applyFont="1" applyFill="1" applyBorder="1" applyProtection="1">
      <protection locked="0"/>
    </xf>
    <xf numFmtId="170" fontId="0" fillId="27" borderId="44" xfId="0" applyNumberFormat="1" applyFill="1" applyBorder="1" applyProtection="1">
      <protection locked="0"/>
    </xf>
    <xf numFmtId="171" fontId="0" fillId="27" borderId="44" xfId="0" applyNumberFormat="1" applyFill="1" applyBorder="1" applyProtection="1">
      <protection locked="0"/>
    </xf>
    <xf numFmtId="0" fontId="0" fillId="27" borderId="44" xfId="0" applyFill="1" applyBorder="1" applyProtection="1">
      <protection locked="0"/>
    </xf>
    <xf numFmtId="173" fontId="46" fillId="27" borderId="15" xfId="0" applyNumberFormat="1" applyFont="1" applyFill="1" applyBorder="1" applyAlignment="1" applyProtection="1">
      <alignment horizontal="center"/>
      <protection locked="0"/>
    </xf>
    <xf numFmtId="0" fontId="30" fillId="27" borderId="46" xfId="0" applyFont="1" applyFill="1" applyBorder="1" applyProtection="1">
      <protection locked="0"/>
    </xf>
    <xf numFmtId="170" fontId="0" fillId="27" borderId="37" xfId="0" applyNumberFormat="1" applyFill="1" applyBorder="1" applyProtection="1">
      <protection locked="0"/>
    </xf>
    <xf numFmtId="171" fontId="0" fillId="27" borderId="37" xfId="0" applyNumberFormat="1" applyFill="1" applyBorder="1" applyProtection="1">
      <protection locked="0"/>
    </xf>
    <xf numFmtId="171" fontId="0" fillId="27" borderId="37" xfId="0" applyNumberFormat="1" applyFill="1" applyBorder="1" applyAlignment="1" applyProtection="1">
      <alignment horizontal="center"/>
      <protection locked="0"/>
    </xf>
    <xf numFmtId="173" fontId="0" fillId="27" borderId="16" xfId="0" applyNumberFormat="1" applyFill="1" applyBorder="1" applyAlignment="1" applyProtection="1">
      <alignment horizontal="center"/>
      <protection locked="0"/>
    </xf>
    <xf numFmtId="170" fontId="0" fillId="0" borderId="0" xfId="0" applyNumberFormat="1" applyFill="1" applyBorder="1" applyProtection="1">
      <protection locked="0"/>
    </xf>
    <xf numFmtId="171" fontId="0" fillId="0" borderId="0" xfId="0" applyNumberFormat="1" applyFill="1" applyBorder="1" applyAlignment="1" applyProtection="1">
      <alignment horizontal="center"/>
      <protection locked="0"/>
    </xf>
    <xf numFmtId="173" fontId="0" fillId="0" borderId="0" xfId="0" applyNumberFormat="1" applyFill="1" applyBorder="1" applyProtection="1">
      <protection locked="0"/>
    </xf>
    <xf numFmtId="170" fontId="30" fillId="25" borderId="45" xfId="0" applyNumberFormat="1" applyFont="1" applyFill="1" applyBorder="1" applyProtection="1">
      <protection locked="0"/>
    </xf>
    <xf numFmtId="171" fontId="0" fillId="25" borderId="44" xfId="0" applyNumberFormat="1" applyFill="1" applyBorder="1" applyProtection="1">
      <protection locked="0"/>
    </xf>
    <xf numFmtId="173" fontId="0" fillId="25" borderId="44" xfId="0" applyNumberFormat="1" applyFill="1" applyBorder="1" applyProtection="1">
      <protection locked="0"/>
    </xf>
    <xf numFmtId="173" fontId="46" fillId="25" borderId="15" xfId="0" applyNumberFormat="1" applyFont="1" applyFill="1" applyBorder="1" applyAlignment="1" applyProtection="1">
      <alignment horizontal="center"/>
      <protection locked="0"/>
    </xf>
    <xf numFmtId="170" fontId="30" fillId="25" borderId="46" xfId="0" applyNumberFormat="1" applyFont="1" applyFill="1" applyBorder="1" applyProtection="1">
      <protection locked="0"/>
    </xf>
    <xf numFmtId="171" fontId="0" fillId="25" borderId="37" xfId="0" applyNumberFormat="1" applyFill="1" applyBorder="1" applyProtection="1">
      <protection locked="0"/>
    </xf>
    <xf numFmtId="173" fontId="0" fillId="25" borderId="37" xfId="0" applyNumberFormat="1" applyFill="1" applyBorder="1" applyProtection="1">
      <protection locked="0"/>
    </xf>
    <xf numFmtId="173" fontId="0" fillId="25" borderId="16" xfId="0" applyNumberFormat="1" applyFill="1" applyBorder="1" applyAlignment="1" applyProtection="1">
      <alignment horizontal="center"/>
      <protection locked="0"/>
    </xf>
    <xf numFmtId="170" fontId="30" fillId="28" borderId="45" xfId="0" applyNumberFormat="1" applyFont="1" applyFill="1" applyBorder="1" applyProtection="1">
      <protection locked="0"/>
    </xf>
    <xf numFmtId="171" fontId="0" fillId="28" borderId="44" xfId="0" applyNumberFormat="1" applyFill="1" applyBorder="1" applyProtection="1">
      <protection locked="0"/>
    </xf>
    <xf numFmtId="173" fontId="0" fillId="28" borderId="15" xfId="0" applyNumberFormat="1" applyFill="1" applyBorder="1" applyAlignment="1" applyProtection="1">
      <alignment horizontal="center"/>
      <protection locked="0"/>
    </xf>
    <xf numFmtId="170" fontId="30" fillId="28" borderId="46" xfId="0" applyNumberFormat="1" applyFont="1" applyFill="1" applyBorder="1" applyProtection="1">
      <protection locked="0"/>
    </xf>
    <xf numFmtId="171" fontId="0" fillId="28" borderId="37" xfId="0" applyNumberFormat="1" applyFill="1" applyBorder="1" applyProtection="1">
      <protection locked="0"/>
    </xf>
    <xf numFmtId="173" fontId="0" fillId="28" borderId="16" xfId="0" applyNumberFormat="1" applyFill="1" applyBorder="1" applyAlignment="1" applyProtection="1">
      <alignment horizontal="center"/>
      <protection locked="0"/>
    </xf>
    <xf numFmtId="0" fontId="32" fillId="29" borderId="10" xfId="0" applyFont="1" applyFill="1" applyBorder="1" applyProtection="1">
      <protection locked="0"/>
    </xf>
    <xf numFmtId="0" fontId="32" fillId="29" borderId="0" xfId="0" applyFont="1" applyFill="1" applyBorder="1" applyProtection="1">
      <protection locked="0"/>
    </xf>
    <xf numFmtId="0" fontId="32" fillId="29" borderId="0" xfId="0" applyFont="1" applyFill="1" applyBorder="1" applyAlignment="1" applyProtection="1">
      <alignment horizontal="center"/>
      <protection locked="0"/>
    </xf>
    <xf numFmtId="0" fontId="45" fillId="29" borderId="13" xfId="0" applyFont="1" applyFill="1" applyBorder="1" applyProtection="1">
      <protection locked="0"/>
    </xf>
    <xf numFmtId="0" fontId="45" fillId="29" borderId="0" xfId="0" applyFont="1" applyFill="1" applyProtection="1">
      <protection locked="0"/>
    </xf>
    <xf numFmtId="0" fontId="32" fillId="29" borderId="61" xfId="0" applyFont="1" applyFill="1" applyBorder="1" applyAlignment="1" applyProtection="1">
      <alignment horizontal="center"/>
      <protection locked="0"/>
    </xf>
    <xf numFmtId="175" fontId="27" fillId="0" borderId="10" xfId="0" applyNumberFormat="1" applyFont="1" applyBorder="1" applyAlignment="1" applyProtection="1">
      <alignment horizontal="center"/>
      <protection locked="0"/>
    </xf>
    <xf numFmtId="175" fontId="27" fillId="0" borderId="40" xfId="0" applyNumberFormat="1" applyFont="1" applyBorder="1" applyAlignment="1" applyProtection="1">
      <alignment horizontal="center"/>
      <protection locked="0"/>
    </xf>
    <xf numFmtId="0" fontId="58" fillId="0" borderId="65" xfId="0" applyFont="1" applyBorder="1" applyProtection="1">
      <protection locked="0"/>
    </xf>
    <xf numFmtId="0" fontId="58" fillId="0" borderId="66" xfId="0" applyFont="1" applyBorder="1" applyProtection="1">
      <protection locked="0"/>
    </xf>
    <xf numFmtId="0" fontId="0" fillId="0" borderId="49" xfId="0" applyBorder="1" applyProtection="1">
      <protection locked="0"/>
    </xf>
    <xf numFmtId="14" fontId="58" fillId="0" borderId="13" xfId="0" applyNumberFormat="1" applyFont="1" applyBorder="1" applyAlignment="1" applyProtection="1">
      <alignment horizontal="left"/>
      <protection locked="0"/>
    </xf>
    <xf numFmtId="173" fontId="58" fillId="0" borderId="13" xfId="0" applyNumberFormat="1" applyFont="1" applyBorder="1" applyProtection="1">
      <protection locked="0"/>
    </xf>
    <xf numFmtId="0" fontId="0" fillId="0" borderId="29" xfId="0" applyBorder="1" applyProtection="1">
      <protection locked="0"/>
    </xf>
    <xf numFmtId="173" fontId="0" fillId="0" borderId="29" xfId="0" applyNumberFormat="1" applyBorder="1" applyAlignment="1" applyProtection="1">
      <alignment horizontal="center"/>
      <protection locked="0"/>
    </xf>
    <xf numFmtId="173" fontId="0" fillId="0" borderId="14" xfId="0" applyNumberFormat="1" applyBorder="1" applyAlignment="1" applyProtection="1">
      <alignment horizontal="center"/>
      <protection locked="0"/>
    </xf>
    <xf numFmtId="173" fontId="28" fillId="0" borderId="29" xfId="0" applyNumberFormat="1" applyFont="1" applyBorder="1" applyProtection="1">
      <protection locked="0"/>
    </xf>
    <xf numFmtId="0" fontId="0" fillId="0" borderId="21" xfId="0" applyBorder="1" applyProtection="1">
      <protection locked="0"/>
    </xf>
    <xf numFmtId="173" fontId="0" fillId="0" borderId="12" xfId="0" applyNumberFormat="1" applyBorder="1" applyAlignment="1" applyProtection="1">
      <alignment horizontal="center"/>
      <protection locked="0"/>
    </xf>
    <xf numFmtId="173" fontId="0" fillId="0" borderId="20" xfId="0" applyNumberFormat="1" applyBorder="1" applyAlignment="1" applyProtection="1">
      <alignment horizontal="center"/>
      <protection locked="0"/>
    </xf>
    <xf numFmtId="173" fontId="0" fillId="27" borderId="53" xfId="0" applyNumberFormat="1" applyFill="1" applyBorder="1" applyAlignment="1" applyProtection="1">
      <alignment horizontal="center"/>
      <protection locked="0"/>
    </xf>
    <xf numFmtId="173" fontId="0" fillId="25" borderId="53" xfId="0" applyNumberFormat="1" applyFill="1" applyBorder="1" applyAlignment="1" applyProtection="1">
      <alignment horizontal="center"/>
      <protection locked="0"/>
    </xf>
    <xf numFmtId="173" fontId="28" fillId="30" borderId="53" xfId="0" applyNumberFormat="1" applyFont="1" applyFill="1" applyBorder="1" applyAlignment="1" applyProtection="1">
      <alignment horizontal="center"/>
      <protection locked="0"/>
    </xf>
    <xf numFmtId="173" fontId="46" fillId="0" borderId="10" xfId="0" applyNumberFormat="1" applyFont="1" applyBorder="1" applyAlignment="1" applyProtection="1">
      <alignment horizontal="center"/>
      <protection locked="0"/>
    </xf>
    <xf numFmtId="173" fontId="46" fillId="25" borderId="53" xfId="0" applyNumberFormat="1" applyFont="1" applyFill="1" applyBorder="1" applyAlignment="1" applyProtection="1">
      <alignment horizontal="center"/>
      <protection locked="0"/>
    </xf>
    <xf numFmtId="173" fontId="46" fillId="30" borderId="53" xfId="0" applyNumberFormat="1" applyFont="1" applyFill="1" applyBorder="1" applyAlignment="1" applyProtection="1">
      <alignment horizontal="center"/>
      <protection locked="0"/>
    </xf>
    <xf numFmtId="173" fontId="0" fillId="25" borderId="54" xfId="0" applyNumberFormat="1" applyFill="1" applyBorder="1" applyAlignment="1" applyProtection="1">
      <alignment horizontal="center"/>
      <protection locked="0"/>
    </xf>
    <xf numFmtId="173" fontId="28" fillId="30" borderId="54" xfId="0" applyNumberFormat="1" applyFont="1" applyFill="1" applyBorder="1" applyAlignment="1" applyProtection="1">
      <alignment horizontal="center"/>
      <protection locked="0"/>
    </xf>
    <xf numFmtId="5" fontId="0" fillId="0" borderId="0" xfId="0" applyNumberFormat="1" applyBorder="1" applyAlignment="1" applyProtection="1">
      <alignment horizontal="center"/>
      <protection locked="0"/>
    </xf>
    <xf numFmtId="5" fontId="46" fillId="27" borderId="15" xfId="0" applyNumberFormat="1" applyFont="1" applyFill="1" applyBorder="1" applyAlignment="1" applyProtection="1">
      <alignment horizontal="center"/>
      <protection locked="0"/>
    </xf>
    <xf numFmtId="0" fontId="0" fillId="27" borderId="37" xfId="0" applyFill="1" applyBorder="1" applyProtection="1">
      <protection locked="0"/>
    </xf>
    <xf numFmtId="5" fontId="30" fillId="27" borderId="37" xfId="0" applyNumberFormat="1" applyFont="1" applyFill="1" applyBorder="1" applyAlignment="1" applyProtection="1">
      <alignment horizontal="center"/>
      <protection locked="0"/>
    </xf>
    <xf numFmtId="169" fontId="0" fillId="27" borderId="37" xfId="0" applyNumberFormat="1" applyFill="1" applyBorder="1" applyAlignment="1" applyProtection="1">
      <alignment horizontal="center"/>
      <protection locked="0"/>
    </xf>
    <xf numFmtId="169" fontId="0" fillId="27" borderId="16" xfId="0" applyNumberFormat="1" applyFill="1" applyBorder="1" applyAlignment="1" applyProtection="1">
      <alignment horizontal="center"/>
      <protection locked="0"/>
    </xf>
    <xf numFmtId="0" fontId="30" fillId="25" borderId="45" xfId="0" applyFont="1" applyFill="1" applyBorder="1" applyProtection="1">
      <protection locked="0"/>
    </xf>
    <xf numFmtId="0" fontId="0" fillId="25" borderId="44" xfId="0" applyFill="1" applyBorder="1" applyProtection="1">
      <protection locked="0"/>
    </xf>
    <xf numFmtId="5" fontId="46" fillId="25" borderId="15" xfId="0" applyNumberFormat="1" applyFont="1" applyFill="1" applyBorder="1" applyAlignment="1" applyProtection="1">
      <alignment horizontal="center"/>
      <protection locked="0"/>
    </xf>
    <xf numFmtId="5" fontId="0" fillId="0" borderId="0" xfId="0" applyNumberFormat="1" applyFill="1" applyBorder="1" applyAlignment="1" applyProtection="1">
      <alignment horizontal="center"/>
      <protection locked="0"/>
    </xf>
    <xf numFmtId="0" fontId="30" fillId="25" borderId="46" xfId="0" applyFont="1" applyFill="1" applyBorder="1" applyProtection="1">
      <protection locked="0"/>
    </xf>
    <xf numFmtId="0" fontId="0" fillId="25" borderId="37" xfId="0" applyFill="1" applyBorder="1" applyProtection="1">
      <protection locked="0"/>
    </xf>
    <xf numFmtId="169" fontId="0" fillId="25" borderId="16" xfId="0" applyNumberFormat="1" applyFill="1" applyBorder="1" applyAlignment="1" applyProtection="1">
      <alignment horizontal="center"/>
      <protection locked="0"/>
    </xf>
    <xf numFmtId="169" fontId="0" fillId="0" borderId="0" xfId="0" applyNumberFormat="1" applyFill="1" applyBorder="1" applyAlignment="1" applyProtection="1">
      <alignment horizontal="center"/>
      <protection locked="0"/>
    </xf>
    <xf numFmtId="170" fontId="30" fillId="30" borderId="45" xfId="0" applyNumberFormat="1" applyFont="1" applyFill="1" applyBorder="1" applyProtection="1">
      <protection locked="0"/>
    </xf>
    <xf numFmtId="171" fontId="0" fillId="30" borderId="44" xfId="0" applyNumberFormat="1" applyFill="1" applyBorder="1" applyProtection="1">
      <protection locked="0"/>
    </xf>
    <xf numFmtId="5" fontId="27" fillId="30" borderId="15" xfId="0" applyNumberFormat="1" applyFont="1" applyFill="1" applyBorder="1" applyAlignment="1" applyProtection="1">
      <alignment horizontal="center"/>
      <protection locked="0"/>
    </xf>
    <xf numFmtId="170" fontId="30" fillId="30" borderId="46" xfId="0" applyNumberFormat="1" applyFont="1" applyFill="1" applyBorder="1" applyProtection="1">
      <protection locked="0"/>
    </xf>
    <xf numFmtId="171" fontId="0" fillId="30" borderId="37" xfId="0" applyNumberFormat="1" applyFill="1" applyBorder="1" applyProtection="1">
      <protection locked="0"/>
    </xf>
    <xf numFmtId="169" fontId="0" fillId="30" borderId="16" xfId="0" applyNumberFormat="1" applyFill="1" applyBorder="1" applyAlignment="1" applyProtection="1">
      <alignment horizontal="center"/>
      <protection locked="0"/>
    </xf>
    <xf numFmtId="0" fontId="21" fillId="46" borderId="45" xfId="0" applyFont="1" applyFill="1" applyBorder="1"/>
    <xf numFmtId="0" fontId="24" fillId="46" borderId="44" xfId="0" applyFont="1" applyFill="1" applyBorder="1"/>
    <xf numFmtId="0" fontId="21" fillId="46" borderId="44" xfId="0" applyFont="1" applyFill="1" applyBorder="1"/>
    <xf numFmtId="0" fontId="35" fillId="46" borderId="60" xfId="0" applyFont="1" applyFill="1" applyBorder="1" applyAlignment="1">
      <alignment horizontal="centerContinuous"/>
    </xf>
    <xf numFmtId="0" fontId="24" fillId="46" borderId="0" xfId="0" applyFont="1" applyFill="1" applyBorder="1" applyAlignment="1">
      <alignment horizontal="centerContinuous"/>
    </xf>
    <xf numFmtId="0" fontId="21" fillId="46" borderId="0" xfId="0" applyFont="1" applyFill="1" applyBorder="1" applyAlignment="1">
      <alignment horizontal="centerContinuous"/>
    </xf>
    <xf numFmtId="0" fontId="21" fillId="46" borderId="46" xfId="0" applyFont="1" applyFill="1" applyBorder="1"/>
    <xf numFmtId="0" fontId="24" fillId="46" borderId="37" xfId="0" applyFont="1" applyFill="1" applyBorder="1"/>
    <xf numFmtId="0" fontId="21" fillId="46" borderId="37" xfId="0" applyFont="1" applyFill="1" applyBorder="1"/>
    <xf numFmtId="0" fontId="20" fillId="0" borderId="0" xfId="0" applyFont="1" applyAlignment="1" applyProtection="1">
      <alignment horizontal="right"/>
    </xf>
    <xf numFmtId="0" fontId="20" fillId="47" borderId="79" xfId="0" applyFont="1" applyFill="1" applyBorder="1"/>
    <xf numFmtId="0" fontId="23" fillId="47" borderId="77" xfId="0" applyFont="1" applyFill="1" applyBorder="1"/>
    <xf numFmtId="0" fontId="20" fillId="47" borderId="77" xfId="0" applyFont="1" applyFill="1" applyBorder="1"/>
    <xf numFmtId="0" fontId="21" fillId="47" borderId="77" xfId="0" applyFont="1" applyFill="1" applyBorder="1"/>
    <xf numFmtId="0" fontId="21" fillId="47" borderId="75" xfId="0" applyFont="1" applyFill="1" applyBorder="1"/>
    <xf numFmtId="0" fontId="0" fillId="0" borderId="60" xfId="0" applyBorder="1" applyAlignment="1"/>
    <xf numFmtId="0" fontId="0" fillId="0" borderId="61" xfId="0" applyBorder="1" applyAlignment="1"/>
    <xf numFmtId="0" fontId="0" fillId="0" borderId="60" xfId="0" applyBorder="1" applyAlignment="1">
      <alignment wrapText="1"/>
    </xf>
    <xf numFmtId="0" fontId="0" fillId="0" borderId="61" xfId="0" applyBorder="1" applyAlignment="1">
      <alignment wrapText="1"/>
    </xf>
    <xf numFmtId="0" fontId="21" fillId="0" borderId="60" xfId="0" applyFont="1" applyBorder="1"/>
    <xf numFmtId="166" fontId="21" fillId="0" borderId="0" xfId="0" applyNumberFormat="1" applyFont="1" applyBorder="1" applyAlignment="1">
      <alignment horizontal="center"/>
    </xf>
    <xf numFmtId="0" fontId="21" fillId="0" borderId="61" xfId="0" applyFont="1" applyBorder="1"/>
    <xf numFmtId="166" fontId="21" fillId="0" borderId="0" xfId="0" applyNumberFormat="1" applyFont="1" applyFill="1" applyBorder="1" applyAlignment="1" applyProtection="1">
      <alignment horizontal="center"/>
      <protection locked="0"/>
    </xf>
    <xf numFmtId="0" fontId="25" fillId="0" borderId="0" xfId="0" applyFont="1" applyFill="1" applyBorder="1" applyAlignment="1">
      <alignment horizontal="left"/>
    </xf>
    <xf numFmtId="0" fontId="0" fillId="0" borderId="0" xfId="0" applyBorder="1" applyAlignment="1">
      <alignment horizontal="left"/>
    </xf>
    <xf numFmtId="0" fontId="0" fillId="0" borderId="61" xfId="0" applyBorder="1" applyAlignment="1">
      <alignment horizontal="left"/>
    </xf>
    <xf numFmtId="166" fontId="21" fillId="0" borderId="0" xfId="0" applyNumberFormat="1" applyFont="1" applyFill="1" applyBorder="1" applyAlignment="1" applyProtection="1">
      <alignment horizontal="center"/>
    </xf>
    <xf numFmtId="0" fontId="21" fillId="0" borderId="46" xfId="0" applyFont="1" applyBorder="1"/>
    <xf numFmtId="0" fontId="24" fillId="0" borderId="37" xfId="0" applyFont="1" applyBorder="1"/>
    <xf numFmtId="0" fontId="21" fillId="0" borderId="37" xfId="0" applyFont="1" applyBorder="1"/>
    <xf numFmtId="0" fontId="21" fillId="0" borderId="16" xfId="0" applyFont="1" applyBorder="1"/>
    <xf numFmtId="0" fontId="27" fillId="0" borderId="68" xfId="0" applyFont="1" applyFill="1" applyBorder="1" applyProtection="1"/>
    <xf numFmtId="167" fontId="27" fillId="0" borderId="68" xfId="0" applyNumberFormat="1" applyFont="1" applyFill="1" applyBorder="1" applyAlignment="1" applyProtection="1">
      <alignment horizontal="left"/>
    </xf>
    <xf numFmtId="0" fontId="27" fillId="0" borderId="68" xfId="0" applyFont="1" applyFill="1" applyBorder="1" applyAlignment="1" applyProtection="1">
      <alignment horizontal="left"/>
    </xf>
    <xf numFmtId="0" fontId="27" fillId="0" borderId="68" xfId="0" applyFont="1" applyFill="1" applyBorder="1" applyAlignment="1" applyProtection="1">
      <alignment horizontal="left" wrapText="1"/>
    </xf>
    <xf numFmtId="5" fontId="27" fillId="0" borderId="68" xfId="0" applyNumberFormat="1" applyFont="1" applyFill="1" applyBorder="1" applyProtection="1"/>
    <xf numFmtId="0" fontId="27" fillId="0" borderId="68" xfId="0" applyFont="1" applyFill="1" applyBorder="1" applyAlignment="1" applyProtection="1">
      <alignment wrapText="1"/>
    </xf>
    <xf numFmtId="0" fontId="76" fillId="0" borderId="80" xfId="0" applyFont="1" applyFill="1" applyBorder="1" applyAlignment="1" applyProtection="1">
      <alignment horizontal="left"/>
    </xf>
    <xf numFmtId="167" fontId="0" fillId="0" borderId="29" xfId="0" applyNumberFormat="1" applyFill="1" applyBorder="1" applyAlignment="1" applyProtection="1">
      <alignment horizontal="left"/>
    </xf>
    <xf numFmtId="0" fontId="0" fillId="0" borderId="29" xfId="0" applyFill="1" applyBorder="1" applyAlignment="1" applyProtection="1">
      <alignment horizontal="left"/>
    </xf>
    <xf numFmtId="5" fontId="0" fillId="0" borderId="29" xfId="0" applyNumberFormat="1" applyFill="1" applyBorder="1" applyProtection="1"/>
    <xf numFmtId="0" fontId="0" fillId="0" borderId="81" xfId="0" applyFill="1" applyBorder="1" applyProtection="1"/>
    <xf numFmtId="0" fontId="0" fillId="0" borderId="82" xfId="0" applyFill="1" applyBorder="1" applyProtection="1"/>
    <xf numFmtId="167" fontId="0" fillId="0" borderId="31" xfId="0" applyNumberFormat="1" applyFill="1" applyBorder="1" applyAlignment="1" applyProtection="1">
      <alignment horizontal="left"/>
    </xf>
    <xf numFmtId="0" fontId="0" fillId="0" borderId="31" xfId="0" applyFill="1" applyBorder="1" applyAlignment="1" applyProtection="1">
      <alignment horizontal="left"/>
    </xf>
    <xf numFmtId="5" fontId="0" fillId="0" borderId="31" xfId="0" applyNumberFormat="1" applyFill="1" applyBorder="1" applyProtection="1"/>
    <xf numFmtId="0" fontId="0" fillId="0" borderId="83" xfId="0" applyFill="1" applyBorder="1" applyProtection="1"/>
    <xf numFmtId="5" fontId="1" fillId="0" borderId="83" xfId="38" applyNumberFormat="1" applyFill="1" applyBorder="1" applyAlignment="1" applyProtection="1">
      <alignment horizontal="right"/>
    </xf>
    <xf numFmtId="167" fontId="1" fillId="0" borderId="31" xfId="0" applyNumberFormat="1" applyFont="1" applyFill="1" applyBorder="1" applyAlignment="1" applyProtection="1">
      <alignment horizontal="left"/>
    </xf>
    <xf numFmtId="0" fontId="0" fillId="0" borderId="31" xfId="0" applyFont="1" applyFill="1" applyBorder="1" applyAlignment="1" applyProtection="1">
      <alignment horizontal="left"/>
    </xf>
    <xf numFmtId="0" fontId="1" fillId="0" borderId="31" xfId="0" applyFont="1" applyFill="1" applyBorder="1" applyAlignment="1" applyProtection="1">
      <alignment horizontal="left" wrapText="1"/>
    </xf>
    <xf numFmtId="5" fontId="1" fillId="0" borderId="31" xfId="0" applyNumberFormat="1" applyFont="1" applyFill="1" applyBorder="1" applyProtection="1"/>
    <xf numFmtId="0" fontId="1" fillId="0" borderId="82" xfId="0" applyFont="1" applyFill="1" applyBorder="1" applyProtection="1"/>
    <xf numFmtId="0" fontId="1" fillId="0" borderId="31" xfId="0" applyFont="1" applyFill="1" applyBorder="1" applyAlignment="1" applyProtection="1">
      <alignment horizontal="left"/>
    </xf>
    <xf numFmtId="167" fontId="46" fillId="0" borderId="31" xfId="0" applyNumberFormat="1" applyFont="1" applyFill="1" applyBorder="1" applyAlignment="1" applyProtection="1">
      <alignment horizontal="left"/>
    </xf>
    <xf numFmtId="0" fontId="46" fillId="0" borderId="31" xfId="0" applyFont="1" applyFill="1" applyBorder="1" applyAlignment="1" applyProtection="1">
      <alignment horizontal="left"/>
    </xf>
    <xf numFmtId="5" fontId="46" fillId="0" borderId="31" xfId="0" applyNumberFormat="1" applyFont="1" applyFill="1" applyBorder="1" applyProtection="1"/>
    <xf numFmtId="0" fontId="1" fillId="0" borderId="84" xfId="0" applyFont="1" applyFill="1" applyBorder="1" applyProtection="1"/>
    <xf numFmtId="167" fontId="1" fillId="0" borderId="32" xfId="0" applyNumberFormat="1" applyFont="1" applyFill="1" applyBorder="1" applyAlignment="1" applyProtection="1">
      <alignment horizontal="left"/>
    </xf>
    <xf numFmtId="0" fontId="1" fillId="0" borderId="32" xfId="0" applyFont="1" applyFill="1" applyBorder="1" applyAlignment="1" applyProtection="1">
      <alignment horizontal="left"/>
    </xf>
    <xf numFmtId="0" fontId="27" fillId="36" borderId="20" xfId="0" applyFont="1" applyFill="1" applyBorder="1" applyAlignment="1" applyProtection="1">
      <alignment horizontal="centerContinuous"/>
    </xf>
    <xf numFmtId="167" fontId="0" fillId="36" borderId="21" xfId="0" applyNumberFormat="1" applyFill="1" applyBorder="1" applyAlignment="1" applyProtection="1">
      <alignment horizontal="centerContinuous"/>
    </xf>
    <xf numFmtId="0" fontId="0" fillId="36" borderId="21" xfId="0" applyFill="1" applyBorder="1" applyAlignment="1" applyProtection="1">
      <alignment horizontal="centerContinuous"/>
    </xf>
    <xf numFmtId="5" fontId="27" fillId="36" borderId="21" xfId="0" applyNumberFormat="1" applyFont="1" applyFill="1" applyBorder="1" applyAlignment="1" applyProtection="1">
      <alignment horizontal="centerContinuous"/>
    </xf>
    <xf numFmtId="5" fontId="27" fillId="36" borderId="22" xfId="0" applyNumberFormat="1" applyFont="1" applyFill="1" applyBorder="1" applyAlignment="1" applyProtection="1">
      <alignment horizontal="centerContinuous"/>
    </xf>
    <xf numFmtId="5" fontId="35" fillId="36" borderId="10" xfId="0" applyNumberFormat="1" applyFont="1" applyFill="1" applyBorder="1" applyAlignment="1" applyProtection="1">
      <alignment horizontal="centerContinuous"/>
    </xf>
    <xf numFmtId="167" fontId="1" fillId="36" borderId="0" xfId="0" applyNumberFormat="1" applyFont="1" applyFill="1" applyBorder="1" applyAlignment="1" applyProtection="1">
      <alignment horizontal="centerContinuous"/>
    </xf>
    <xf numFmtId="0" fontId="1" fillId="36" borderId="0" xfId="0" applyFont="1" applyFill="1" applyBorder="1" applyAlignment="1" applyProtection="1">
      <alignment horizontal="centerContinuous"/>
    </xf>
    <xf numFmtId="5" fontId="27" fillId="36" borderId="0" xfId="0" applyNumberFormat="1" applyFont="1" applyFill="1" applyBorder="1" applyAlignment="1" applyProtection="1">
      <alignment horizontal="centerContinuous"/>
    </xf>
    <xf numFmtId="5" fontId="27" fillId="36" borderId="23" xfId="0" applyNumberFormat="1" applyFont="1" applyFill="1" applyBorder="1" applyAlignment="1" applyProtection="1">
      <alignment horizontal="centerContinuous"/>
    </xf>
    <xf numFmtId="0" fontId="0" fillId="36" borderId="14" xfId="0" applyFill="1" applyBorder="1" applyAlignment="1" applyProtection="1">
      <alignment horizontal="centerContinuous"/>
    </xf>
    <xf numFmtId="167" fontId="0" fillId="36" borderId="19" xfId="0" applyNumberFormat="1" applyFill="1" applyBorder="1" applyAlignment="1" applyProtection="1">
      <alignment horizontal="centerContinuous"/>
    </xf>
    <xf numFmtId="0" fontId="0" fillId="0" borderId="86" xfId="0" applyFill="1" applyBorder="1" applyProtection="1">
      <protection locked="0"/>
    </xf>
    <xf numFmtId="167" fontId="0" fillId="0" borderId="30" xfId="0" applyNumberFormat="1" applyFill="1" applyBorder="1" applyAlignment="1" applyProtection="1">
      <alignment horizontal="left"/>
      <protection locked="0"/>
    </xf>
    <xf numFmtId="0" fontId="0" fillId="0" borderId="30" xfId="0" applyFill="1" applyBorder="1" applyAlignment="1" applyProtection="1">
      <alignment horizontal="left"/>
      <protection locked="0"/>
    </xf>
    <xf numFmtId="5" fontId="0" fillId="0" borderId="30" xfId="0" applyNumberFormat="1" applyFill="1" applyBorder="1" applyProtection="1">
      <protection locked="0"/>
    </xf>
    <xf numFmtId="0" fontId="76" fillId="0" borderId="0" xfId="38" applyFont="1" applyFill="1" applyBorder="1" applyAlignment="1" applyProtection="1">
      <alignment wrapText="1"/>
      <protection locked="0"/>
    </xf>
    <xf numFmtId="0" fontId="0" fillId="0" borderId="82" xfId="0" applyFill="1" applyBorder="1" applyProtection="1">
      <protection locked="0"/>
    </xf>
    <xf numFmtId="167" fontId="0" fillId="0" borderId="31" xfId="0" applyNumberFormat="1" applyFill="1" applyBorder="1" applyAlignment="1" applyProtection="1">
      <alignment horizontal="left"/>
      <protection locked="0"/>
    </xf>
    <xf numFmtId="0" fontId="0" fillId="0" borderId="31" xfId="0" applyFill="1" applyBorder="1" applyAlignment="1" applyProtection="1">
      <alignment horizontal="left"/>
      <protection locked="0"/>
    </xf>
    <xf numFmtId="5" fontId="0" fillId="0" borderId="31" xfId="0" applyNumberFormat="1" applyFill="1" applyBorder="1" applyProtection="1">
      <protection locked="0"/>
    </xf>
    <xf numFmtId="5" fontId="1" fillId="0" borderId="83" xfId="38" applyNumberFormat="1" applyFill="1" applyBorder="1" applyAlignment="1" applyProtection="1">
      <alignment horizontal="right"/>
      <protection locked="0"/>
    </xf>
    <xf numFmtId="0" fontId="0" fillId="0" borderId="84" xfId="0" applyFill="1" applyBorder="1" applyProtection="1">
      <protection locked="0"/>
    </xf>
    <xf numFmtId="0" fontId="0" fillId="0" borderId="32" xfId="0" applyFill="1" applyBorder="1" applyAlignment="1" applyProtection="1">
      <alignment horizontal="left"/>
      <protection locked="0"/>
    </xf>
    <xf numFmtId="5" fontId="0" fillId="0" borderId="32" xfId="0" applyNumberFormat="1" applyFill="1" applyBorder="1" applyProtection="1">
      <protection locked="0"/>
    </xf>
    <xf numFmtId="5" fontId="1" fillId="0" borderId="85" xfId="38" applyNumberFormat="1" applyFill="1" applyBorder="1" applyAlignment="1" applyProtection="1">
      <alignment horizontal="right"/>
      <protection locked="0"/>
    </xf>
    <xf numFmtId="0" fontId="0" fillId="0" borderId="0" xfId="0" applyFill="1" applyProtection="1">
      <protection locked="0"/>
    </xf>
    <xf numFmtId="167" fontId="0" fillId="0" borderId="0" xfId="0" applyNumberFormat="1" applyFill="1" applyAlignment="1" applyProtection="1">
      <alignment horizontal="left"/>
      <protection locked="0"/>
    </xf>
    <xf numFmtId="0" fontId="0" fillId="0" borderId="0" xfId="0" applyFill="1" applyAlignment="1" applyProtection="1">
      <alignment horizontal="left"/>
      <protection locked="0"/>
    </xf>
    <xf numFmtId="0" fontId="30" fillId="0" borderId="0" xfId="0" applyFont="1" applyFill="1" applyAlignment="1" applyProtection="1">
      <alignment horizontal="right"/>
      <protection locked="0"/>
    </xf>
    <xf numFmtId="5" fontId="0" fillId="0" borderId="0" xfId="0" applyNumberFormat="1" applyFill="1" applyProtection="1">
      <protection locked="0"/>
    </xf>
    <xf numFmtId="0" fontId="30" fillId="0" borderId="0" xfId="0" applyFont="1" applyFill="1" applyAlignment="1" applyProtection="1">
      <alignment horizontal="right"/>
    </xf>
    <xf numFmtId="5" fontId="0" fillId="0" borderId="0" xfId="0" applyNumberFormat="1" applyFill="1" applyProtection="1"/>
    <xf numFmtId="0" fontId="76" fillId="0" borderId="0" xfId="0" applyFont="1" applyFill="1" applyBorder="1" applyProtection="1">
      <protection locked="0"/>
    </xf>
    <xf numFmtId="9" fontId="0" fillId="0" borderId="0" xfId="0" applyNumberFormat="1" applyFill="1" applyProtection="1"/>
    <xf numFmtId="5" fontId="27" fillId="0" borderId="0" xfId="38" applyNumberFormat="1" applyFont="1" applyFill="1" applyBorder="1" applyAlignment="1" applyProtection="1">
      <alignment horizontal="right"/>
    </xf>
    <xf numFmtId="5" fontId="1" fillId="0" borderId="31" xfId="38" applyNumberFormat="1" applyFill="1" applyBorder="1" applyAlignment="1" applyProtection="1">
      <alignment horizontal="right"/>
      <protection locked="0"/>
    </xf>
    <xf numFmtId="0" fontId="76" fillId="0" borderId="0" xfId="38" applyFont="1" applyFill="1" applyAlignment="1">
      <alignment horizontal="left"/>
    </xf>
    <xf numFmtId="0" fontId="84" fillId="0" borderId="31" xfId="38" applyFont="1" applyFill="1" applyBorder="1"/>
    <xf numFmtId="0" fontId="84" fillId="0" borderId="30" xfId="38" applyFont="1" applyFill="1" applyBorder="1" applyAlignment="1">
      <alignment horizontal="left"/>
    </xf>
    <xf numFmtId="0" fontId="75" fillId="0" borderId="31" xfId="38" applyFont="1" applyFill="1" applyBorder="1" applyAlignment="1">
      <alignment horizontal="left"/>
    </xf>
    <xf numFmtId="5" fontId="75" fillId="0" borderId="31" xfId="38" applyNumberFormat="1" applyFont="1" applyFill="1" applyBorder="1" applyAlignment="1">
      <alignment horizontal="right"/>
    </xf>
    <xf numFmtId="0" fontId="1" fillId="0" borderId="31" xfId="38" applyFill="1" applyBorder="1" applyAlignment="1">
      <alignment horizontal="left" wrapText="1"/>
    </xf>
    <xf numFmtId="167" fontId="1" fillId="0" borderId="0" xfId="38" applyNumberFormat="1" applyFill="1" applyBorder="1" applyAlignment="1">
      <alignment horizontal="left"/>
    </xf>
    <xf numFmtId="0" fontId="1" fillId="0" borderId="0" xfId="38" applyFill="1" applyBorder="1" applyAlignment="1">
      <alignment horizontal="left"/>
    </xf>
    <xf numFmtId="0" fontId="27" fillId="0" borderId="0" xfId="38" applyFont="1" applyFill="1" applyBorder="1" applyAlignment="1">
      <alignment horizontal="right"/>
    </xf>
    <xf numFmtId="5" fontId="27" fillId="0" borderId="0" xfId="38" applyNumberFormat="1" applyFont="1" applyFill="1" applyBorder="1"/>
    <xf numFmtId="5" fontId="27" fillId="0" borderId="0" xfId="38" applyNumberFormat="1" applyFont="1" applyFill="1" applyBorder="1" applyAlignment="1">
      <alignment horizontal="right"/>
    </xf>
    <xf numFmtId="0" fontId="1" fillId="0" borderId="19" xfId="38" applyFill="1" applyBorder="1"/>
    <xf numFmtId="167" fontId="1" fillId="0" borderId="19" xfId="38" applyNumberFormat="1" applyFill="1" applyBorder="1" applyAlignment="1">
      <alignment horizontal="left"/>
    </xf>
    <xf numFmtId="0" fontId="1" fillId="0" borderId="19" xfId="38" applyFill="1" applyBorder="1" applyAlignment="1">
      <alignment horizontal="left"/>
    </xf>
    <xf numFmtId="5" fontId="1" fillId="0" borderId="19" xfId="38" applyNumberFormat="1" applyFill="1" applyBorder="1"/>
    <xf numFmtId="0" fontId="1" fillId="0" borderId="21" xfId="38" applyFill="1" applyBorder="1"/>
    <xf numFmtId="167" fontId="1" fillId="0" borderId="21" xfId="38" applyNumberFormat="1" applyFill="1" applyBorder="1" applyAlignment="1">
      <alignment horizontal="left"/>
    </xf>
    <xf numFmtId="0" fontId="1" fillId="0" borderId="21" xfId="38" applyFill="1" applyBorder="1" applyAlignment="1">
      <alignment horizontal="left"/>
    </xf>
    <xf numFmtId="0" fontId="27" fillId="0" borderId="21" xfId="38" applyFont="1" applyFill="1" applyBorder="1" applyAlignment="1">
      <alignment horizontal="right"/>
    </xf>
    <xf numFmtId="5" fontId="27" fillId="0" borderId="21" xfId="38" applyNumberFormat="1" applyFont="1" applyFill="1" applyBorder="1"/>
    <xf numFmtId="5" fontId="1" fillId="0" borderId="21" xfId="38" applyNumberFormat="1" applyFill="1" applyBorder="1"/>
    <xf numFmtId="0" fontId="27" fillId="0" borderId="19" xfId="38" applyFont="1" applyFill="1" applyBorder="1" applyAlignment="1">
      <alignment horizontal="right"/>
    </xf>
    <xf numFmtId="5" fontId="27" fillId="0" borderId="19" xfId="38" applyNumberFormat="1" applyFont="1" applyFill="1" applyBorder="1"/>
    <xf numFmtId="0" fontId="27" fillId="25" borderId="78" xfId="38" applyFont="1" applyFill="1" applyBorder="1" applyProtection="1">
      <protection locked="0"/>
    </xf>
    <xf numFmtId="167" fontId="1" fillId="25" borderId="76" xfId="38" applyNumberFormat="1" applyFill="1" applyBorder="1" applyAlignment="1" applyProtection="1">
      <alignment horizontal="left"/>
      <protection locked="0"/>
    </xf>
    <xf numFmtId="0" fontId="1" fillId="25" borderId="76" xfId="38" applyFill="1" applyBorder="1" applyAlignment="1" applyProtection="1">
      <alignment horizontal="left"/>
      <protection locked="0"/>
    </xf>
    <xf numFmtId="5" fontId="27" fillId="25" borderId="76" xfId="38" applyNumberFormat="1" applyFont="1" applyFill="1" applyBorder="1" applyProtection="1">
      <protection locked="0"/>
    </xf>
    <xf numFmtId="5" fontId="1" fillId="25" borderId="58" xfId="38" applyNumberFormat="1" applyFill="1" applyBorder="1" applyProtection="1">
      <protection locked="0"/>
    </xf>
    <xf numFmtId="0" fontId="27" fillId="0" borderId="51" xfId="38" applyFont="1" applyFill="1" applyBorder="1" applyProtection="1">
      <protection locked="0"/>
    </xf>
    <xf numFmtId="167" fontId="27" fillId="0" borderId="66" xfId="38" applyNumberFormat="1" applyFont="1" applyFill="1" applyBorder="1" applyAlignment="1" applyProtection="1">
      <alignment horizontal="left"/>
      <protection locked="0"/>
    </xf>
    <xf numFmtId="0" fontId="27" fillId="0" borderId="31" xfId="38" applyFont="1" applyFill="1" applyBorder="1" applyAlignment="1" applyProtection="1">
      <alignment horizontal="left"/>
      <protection locked="0"/>
    </xf>
    <xf numFmtId="5" fontId="27" fillId="0" borderId="31" xfId="38" applyNumberFormat="1" applyFont="1" applyFill="1" applyBorder="1" applyAlignment="1" applyProtection="1">
      <alignment horizontal="center"/>
      <protection locked="0"/>
    </xf>
    <xf numFmtId="5" fontId="1" fillId="0" borderId="31" xfId="38" applyNumberFormat="1" applyFill="1" applyBorder="1" applyProtection="1">
      <protection locked="0"/>
    </xf>
    <xf numFmtId="0" fontId="84" fillId="0" borderId="31" xfId="38" applyFont="1" applyFill="1" applyBorder="1" applyProtection="1">
      <protection locked="0"/>
    </xf>
    <xf numFmtId="167" fontId="1" fillId="0" borderId="31" xfId="38" applyNumberFormat="1" applyFill="1" applyBorder="1" applyAlignment="1" applyProtection="1">
      <alignment horizontal="left"/>
      <protection locked="0"/>
    </xf>
    <xf numFmtId="0" fontId="1" fillId="0" borderId="31" xfId="38" applyFill="1" applyBorder="1" applyAlignment="1" applyProtection="1">
      <alignment horizontal="left"/>
      <protection locked="0"/>
    </xf>
    <xf numFmtId="0" fontId="1" fillId="0" borderId="0" xfId="38" applyFill="1" applyBorder="1" applyProtection="1">
      <protection locked="0"/>
    </xf>
    <xf numFmtId="0" fontId="1" fillId="0" borderId="0" xfId="38" applyFill="1" applyProtection="1">
      <protection locked="0"/>
    </xf>
    <xf numFmtId="0" fontId="1" fillId="0" borderId="31" xfId="38" applyFill="1" applyBorder="1" applyProtection="1">
      <protection locked="0"/>
    </xf>
    <xf numFmtId="5" fontId="27" fillId="0" borderId="31" xfId="38" applyNumberFormat="1" applyFont="1" applyFill="1" applyBorder="1" applyProtection="1">
      <protection locked="0"/>
    </xf>
    <xf numFmtId="167" fontId="27" fillId="25" borderId="77" xfId="38" applyNumberFormat="1" applyFont="1" applyFill="1" applyBorder="1" applyAlignment="1" applyProtection="1">
      <alignment horizontal="left"/>
      <protection locked="0"/>
    </xf>
    <xf numFmtId="0" fontId="27" fillId="25" borderId="76" xfId="38" applyFont="1" applyFill="1" applyBorder="1" applyAlignment="1" applyProtection="1">
      <alignment horizontal="left"/>
      <protection locked="0"/>
    </xf>
    <xf numFmtId="5" fontId="27" fillId="25" borderId="75" xfId="38" applyNumberFormat="1" applyFont="1" applyFill="1" applyBorder="1" applyProtection="1">
      <protection locked="0"/>
    </xf>
    <xf numFmtId="0" fontId="27" fillId="0" borderId="66" xfId="38" applyFont="1" applyFill="1" applyBorder="1" applyAlignment="1" applyProtection="1">
      <alignment horizontal="left"/>
      <protection locked="0"/>
    </xf>
    <xf numFmtId="5" fontId="27" fillId="0" borderId="66" xfId="38" applyNumberFormat="1" applyFont="1" applyFill="1" applyBorder="1" applyProtection="1">
      <protection locked="0"/>
    </xf>
    <xf numFmtId="5" fontId="27" fillId="0" borderId="49" xfId="38" applyNumberFormat="1" applyFont="1" applyFill="1" applyBorder="1" applyAlignment="1" applyProtection="1">
      <alignment horizontal="center"/>
      <protection locked="0"/>
    </xf>
    <xf numFmtId="0" fontId="27" fillId="0" borderId="55" xfId="38" applyFont="1" applyFill="1" applyBorder="1" applyProtection="1">
      <protection locked="0"/>
    </xf>
    <xf numFmtId="167" fontId="27" fillId="0" borderId="11" xfId="38" applyNumberFormat="1" applyFont="1" applyFill="1" applyBorder="1" applyAlignment="1" applyProtection="1">
      <alignment horizontal="left"/>
      <protection locked="0"/>
    </xf>
    <xf numFmtId="0" fontId="27" fillId="0" borderId="11" xfId="38" applyFont="1" applyFill="1" applyBorder="1" applyAlignment="1" applyProtection="1">
      <alignment horizontal="left"/>
      <protection locked="0"/>
    </xf>
    <xf numFmtId="0" fontId="1" fillId="0" borderId="11" xfId="38" applyFont="1" applyFill="1" applyBorder="1" applyAlignment="1" applyProtection="1">
      <alignment horizontal="left"/>
      <protection locked="0"/>
    </xf>
    <xf numFmtId="5" fontId="27" fillId="0" borderId="11" xfId="38" applyNumberFormat="1" applyFont="1" applyFill="1" applyBorder="1" applyProtection="1">
      <protection locked="0"/>
    </xf>
    <xf numFmtId="5" fontId="27" fillId="0" borderId="63" xfId="38" applyNumberFormat="1" applyFont="1" applyFill="1" applyBorder="1" applyAlignment="1" applyProtection="1">
      <alignment horizontal="center"/>
      <protection locked="0"/>
    </xf>
    <xf numFmtId="0" fontId="1" fillId="0" borderId="82" xfId="38" applyFill="1" applyBorder="1" applyProtection="1">
      <protection locked="0"/>
    </xf>
    <xf numFmtId="0" fontId="76" fillId="0" borderId="0" xfId="38" applyFont="1" applyFill="1" applyBorder="1" applyAlignment="1" applyProtection="1">
      <protection locked="0"/>
    </xf>
    <xf numFmtId="167" fontId="1" fillId="0" borderId="0" xfId="38" applyNumberFormat="1" applyFill="1" applyBorder="1" applyAlignment="1" applyProtection="1">
      <alignment horizontal="left"/>
      <protection locked="0"/>
    </xf>
    <xf numFmtId="0" fontId="1" fillId="0" borderId="0" xfId="38" applyFill="1" applyBorder="1" applyAlignment="1" applyProtection="1">
      <alignment horizontal="left"/>
      <protection locked="0"/>
    </xf>
    <xf numFmtId="5" fontId="27" fillId="0" borderId="0" xfId="38" applyNumberFormat="1" applyFont="1" applyFill="1" applyBorder="1" applyAlignment="1" applyProtection="1">
      <alignment horizontal="right"/>
      <protection locked="0"/>
    </xf>
    <xf numFmtId="0" fontId="1" fillId="0" borderId="19" xfId="38" applyFill="1" applyBorder="1" applyProtection="1">
      <protection locked="0"/>
    </xf>
    <xf numFmtId="167" fontId="1" fillId="0" borderId="19" xfId="38" applyNumberFormat="1" applyFill="1" applyBorder="1" applyAlignment="1" applyProtection="1">
      <alignment horizontal="left"/>
      <protection locked="0"/>
    </xf>
    <xf numFmtId="0" fontId="1" fillId="0" borderId="19" xfId="38" applyFill="1" applyBorder="1" applyAlignment="1" applyProtection="1">
      <alignment horizontal="left"/>
      <protection locked="0"/>
    </xf>
    <xf numFmtId="5" fontId="27" fillId="0" borderId="19" xfId="38" applyNumberFormat="1" applyFont="1" applyFill="1" applyBorder="1" applyAlignment="1" applyProtection="1">
      <alignment horizontal="right"/>
      <protection locked="0"/>
    </xf>
    <xf numFmtId="0" fontId="76" fillId="0" borderId="13" xfId="0" applyFont="1" applyBorder="1" applyAlignment="1">
      <alignment horizontal="center"/>
    </xf>
    <xf numFmtId="0" fontId="76" fillId="0" borderId="29" xfId="0" applyFont="1" applyBorder="1"/>
    <xf numFmtId="0" fontId="76" fillId="0" borderId="13" xfId="0" applyFont="1" applyBorder="1"/>
    <xf numFmtId="6" fontId="76" fillId="0" borderId="13" xfId="0" applyNumberFormat="1" applyFont="1" applyBorder="1"/>
    <xf numFmtId="6" fontId="76" fillId="0" borderId="29" xfId="0" applyNumberFormat="1" applyFont="1" applyBorder="1"/>
    <xf numFmtId="0" fontId="51" fillId="0" borderId="13" xfId="0" applyFont="1" applyBorder="1" applyAlignment="1">
      <alignment wrapText="1"/>
    </xf>
    <xf numFmtId="167" fontId="27" fillId="0" borderId="50" xfId="0" applyNumberFormat="1" applyFont="1" applyBorder="1" applyAlignment="1">
      <alignment horizontal="center"/>
    </xf>
    <xf numFmtId="6" fontId="27" fillId="0" borderId="50" xfId="0" applyNumberFormat="1" applyFont="1" applyBorder="1" applyAlignment="1">
      <alignment horizontal="center"/>
    </xf>
    <xf numFmtId="167" fontId="27" fillId="0" borderId="53" xfId="0" applyNumberFormat="1" applyFont="1" applyBorder="1" applyAlignment="1">
      <alignment horizontal="center"/>
    </xf>
    <xf numFmtId="6" fontId="27" fillId="0" borderId="53" xfId="0" applyNumberFormat="1" applyFont="1" applyBorder="1" applyAlignment="1">
      <alignment horizontal="center"/>
    </xf>
    <xf numFmtId="167" fontId="27" fillId="0" borderId="31" xfId="0" applyNumberFormat="1" applyFont="1" applyBorder="1" applyAlignment="1" applyProtection="1">
      <alignment horizontal="left"/>
      <protection locked="0"/>
    </xf>
    <xf numFmtId="0" fontId="1" fillId="0" borderId="31" xfId="0" applyFont="1" applyBorder="1" applyProtection="1">
      <protection locked="0"/>
    </xf>
    <xf numFmtId="6" fontId="76" fillId="0" borderId="0" xfId="0" applyNumberFormat="1" applyFont="1"/>
    <xf numFmtId="0" fontId="76" fillId="0" borderId="0" xfId="0" applyFont="1" applyFill="1"/>
    <xf numFmtId="0" fontId="75" fillId="0" borderId="0" xfId="0" applyFont="1"/>
    <xf numFmtId="0" fontId="1" fillId="40" borderId="23" xfId="0" applyFont="1" applyFill="1" applyBorder="1" applyAlignment="1">
      <alignment horizontal="centerContinuous"/>
    </xf>
    <xf numFmtId="0" fontId="33" fillId="41" borderId="45" xfId="0" applyFont="1" applyFill="1" applyBorder="1" applyProtection="1">
      <protection locked="0"/>
    </xf>
    <xf numFmtId="0" fontId="33" fillId="41" borderId="44" xfId="0" applyFont="1" applyFill="1" applyBorder="1" applyProtection="1">
      <protection locked="0"/>
    </xf>
    <xf numFmtId="0" fontId="33" fillId="41" borderId="15" xfId="0" applyFont="1" applyFill="1" applyBorder="1" applyProtection="1">
      <protection locked="0"/>
    </xf>
    <xf numFmtId="0" fontId="34" fillId="41" borderId="60" xfId="0" applyFont="1" applyFill="1" applyBorder="1" applyAlignment="1" applyProtection="1">
      <alignment horizontal="centerContinuous"/>
      <protection locked="0"/>
    </xf>
    <xf numFmtId="0" fontId="34" fillId="41" borderId="0" xfId="0" applyFont="1" applyFill="1" applyBorder="1" applyAlignment="1" applyProtection="1">
      <alignment horizontal="centerContinuous"/>
      <protection locked="0"/>
    </xf>
    <xf numFmtId="0" fontId="34" fillId="41" borderId="61" xfId="0" applyFont="1" applyFill="1" applyBorder="1" applyAlignment="1" applyProtection="1">
      <alignment horizontal="centerContinuous"/>
      <protection locked="0"/>
    </xf>
    <xf numFmtId="0" fontId="34" fillId="41" borderId="46" xfId="0" applyFont="1" applyFill="1" applyBorder="1" applyAlignment="1" applyProtection="1">
      <alignment horizontal="centerContinuous"/>
      <protection locked="0"/>
    </xf>
    <xf numFmtId="0" fontId="34" fillId="41" borderId="37" xfId="0" applyFont="1" applyFill="1" applyBorder="1" applyAlignment="1" applyProtection="1">
      <alignment horizontal="centerContinuous"/>
      <protection locked="0"/>
    </xf>
    <xf numFmtId="0" fontId="34" fillId="41" borderId="16" xfId="0" applyFont="1" applyFill="1" applyBorder="1" applyAlignment="1" applyProtection="1">
      <alignment horizontal="centerContinuous"/>
      <protection locked="0"/>
    </xf>
    <xf numFmtId="0" fontId="1" fillId="0" borderId="0" xfId="0" applyFont="1" applyFill="1" applyBorder="1" applyAlignment="1" applyProtection="1">
      <alignment horizontal="centerContinuous"/>
    </xf>
    <xf numFmtId="0" fontId="33" fillId="0" borderId="0" xfId="0" applyFont="1" applyFill="1" applyBorder="1" applyAlignment="1" applyProtection="1">
      <alignment horizontal="centerContinuous"/>
    </xf>
    <xf numFmtId="0" fontId="1" fillId="0" borderId="0" xfId="0" applyFont="1" applyFill="1" applyBorder="1" applyProtection="1"/>
    <xf numFmtId="5" fontId="27" fillId="0" borderId="0" xfId="0" applyNumberFormat="1" applyFont="1"/>
    <xf numFmtId="0" fontId="77" fillId="0" borderId="0" xfId="0" applyFont="1"/>
    <xf numFmtId="0" fontId="85" fillId="0" borderId="0" xfId="0" applyFont="1" applyAlignment="1">
      <alignment horizontal="right"/>
    </xf>
    <xf numFmtId="0" fontId="41" fillId="0" borderId="0" xfId="0" applyFont="1" applyProtection="1">
      <protection locked="0"/>
    </xf>
    <xf numFmtId="0" fontId="28" fillId="0" borderId="0" xfId="0" applyFont="1" applyFill="1" applyBorder="1" applyAlignment="1" applyProtection="1">
      <alignment horizontal="left"/>
      <protection locked="0"/>
    </xf>
    <xf numFmtId="0" fontId="0" fillId="0" borderId="31" xfId="0" applyFill="1" applyBorder="1" applyProtection="1">
      <protection locked="0"/>
    </xf>
    <xf numFmtId="0" fontId="79" fillId="45" borderId="0" xfId="0" applyFont="1" applyFill="1"/>
    <xf numFmtId="167" fontId="1" fillId="0" borderId="0" xfId="0" applyNumberFormat="1" applyFont="1" applyAlignment="1" applyProtection="1">
      <alignment horizontal="left"/>
      <protection locked="0"/>
    </xf>
    <xf numFmtId="6" fontId="1" fillId="0" borderId="0" xfId="0" applyNumberFormat="1" applyFont="1" applyProtection="1">
      <protection locked="0"/>
    </xf>
    <xf numFmtId="0" fontId="1" fillId="0" borderId="0" xfId="0" applyFont="1" applyBorder="1" applyAlignment="1">
      <alignment horizontal="center"/>
    </xf>
    <xf numFmtId="6" fontId="1" fillId="0" borderId="0" xfId="0" applyNumberFormat="1" applyFont="1" applyBorder="1" applyAlignment="1">
      <alignment horizontal="center"/>
    </xf>
    <xf numFmtId="0" fontId="1" fillId="0" borderId="0" xfId="0" applyFont="1" applyFill="1" applyAlignment="1">
      <alignment horizontal="centerContinuous"/>
    </xf>
    <xf numFmtId="6" fontId="1" fillId="0" borderId="0" xfId="0" applyNumberFormat="1" applyFont="1" applyFill="1" applyAlignment="1">
      <alignment horizontal="centerContinuous"/>
    </xf>
    <xf numFmtId="167" fontId="27" fillId="0" borderId="54" xfId="0" applyNumberFormat="1" applyFont="1" applyBorder="1" applyAlignment="1">
      <alignment horizontal="center"/>
    </xf>
    <xf numFmtId="0" fontId="30" fillId="0" borderId="54" xfId="0" applyFont="1" applyBorder="1" applyAlignment="1">
      <alignment horizontal="centerContinuous"/>
    </xf>
    <xf numFmtId="167" fontId="1" fillId="0" borderId="80" xfId="0" applyNumberFormat="1" applyFont="1" applyBorder="1" applyAlignment="1">
      <alignment horizontal="left"/>
    </xf>
    <xf numFmtId="0" fontId="58" fillId="0" borderId="61" xfId="0" applyFont="1" applyFill="1" applyBorder="1" applyAlignment="1">
      <alignment horizontal="center"/>
    </xf>
    <xf numFmtId="167" fontId="1" fillId="0" borderId="82" xfId="0" applyNumberFormat="1" applyFont="1" applyBorder="1" applyAlignment="1">
      <alignment horizontal="left"/>
    </xf>
    <xf numFmtId="0" fontId="1" fillId="0" borderId="31" xfId="0" applyFont="1" applyBorder="1"/>
    <xf numFmtId="0" fontId="1" fillId="0" borderId="31" xfId="0" applyFont="1" applyBorder="1" applyAlignment="1">
      <alignment horizontal="center"/>
    </xf>
    <xf numFmtId="6" fontId="1" fillId="0" borderId="83" xfId="0" applyNumberFormat="1" applyFont="1" applyBorder="1" applyAlignment="1">
      <alignment horizontal="center"/>
    </xf>
    <xf numFmtId="0" fontId="1" fillId="0" borderId="31" xfId="0" applyFont="1" applyFill="1" applyBorder="1" applyAlignment="1">
      <alignment wrapText="1"/>
    </xf>
    <xf numFmtId="168" fontId="1" fillId="0" borderId="83" xfId="0" applyNumberFormat="1" applyFont="1" applyBorder="1" applyAlignment="1">
      <alignment horizontal="center"/>
    </xf>
    <xf numFmtId="0" fontId="76" fillId="0" borderId="31" xfId="0" applyFont="1" applyBorder="1" applyAlignment="1">
      <alignment horizontal="center"/>
    </xf>
    <xf numFmtId="0" fontId="1" fillId="0" borderId="31" xfId="0" applyFont="1" applyFill="1" applyBorder="1"/>
    <xf numFmtId="167" fontId="1" fillId="0" borderId="84" xfId="0" applyNumberFormat="1" applyFont="1" applyBorder="1" applyAlignment="1">
      <alignment horizontal="left"/>
    </xf>
    <xf numFmtId="0" fontId="1" fillId="0" borderId="32" xfId="0" applyFont="1" applyBorder="1"/>
    <xf numFmtId="0" fontId="1" fillId="0" borderId="32" xfId="0" applyFont="1" applyBorder="1" applyAlignment="1">
      <alignment horizontal="center"/>
    </xf>
    <xf numFmtId="0" fontId="76" fillId="0" borderId="32" xfId="0" applyFont="1" applyBorder="1"/>
    <xf numFmtId="0" fontId="58" fillId="0" borderId="16" xfId="0" applyFont="1" applyFill="1" applyBorder="1" applyAlignment="1">
      <alignment horizontal="center"/>
    </xf>
    <xf numFmtId="167" fontId="27" fillId="0" borderId="29" xfId="0" applyNumberFormat="1" applyFont="1" applyBorder="1" applyAlignment="1" applyProtection="1">
      <alignment horizontal="left"/>
      <protection locked="0"/>
    </xf>
    <xf numFmtId="0" fontId="27" fillId="0" borderId="0" xfId="0" applyFont="1" applyAlignment="1" applyProtection="1">
      <alignment horizontal="right"/>
      <protection locked="0"/>
    </xf>
    <xf numFmtId="5" fontId="1" fillId="45" borderId="81" xfId="38" applyNumberFormat="1" applyFill="1" applyBorder="1" applyAlignment="1" applyProtection="1">
      <alignment horizontal="right"/>
      <protection locked="0"/>
    </xf>
    <xf numFmtId="5" fontId="1" fillId="45" borderId="83" xfId="38" applyNumberFormat="1" applyFill="1" applyBorder="1" applyAlignment="1" applyProtection="1">
      <alignment horizontal="right"/>
      <protection locked="0"/>
    </xf>
    <xf numFmtId="167" fontId="27" fillId="0" borderId="12" xfId="0" applyNumberFormat="1" applyFont="1" applyBorder="1" applyAlignment="1" applyProtection="1">
      <alignment horizontal="left"/>
      <protection locked="0"/>
    </xf>
    <xf numFmtId="0" fontId="1" fillId="0" borderId="12" xfId="0" applyFont="1" applyBorder="1" applyProtection="1">
      <protection locked="0"/>
    </xf>
    <xf numFmtId="167" fontId="27" fillId="0" borderId="0" xfId="0" applyNumberFormat="1" applyFont="1" applyBorder="1" applyAlignment="1" applyProtection="1">
      <alignment horizontal="left"/>
      <protection locked="0"/>
    </xf>
    <xf numFmtId="0" fontId="1" fillId="0" borderId="24" xfId="0" applyFont="1" applyBorder="1"/>
    <xf numFmtId="0" fontId="1" fillId="0" borderId="24" xfId="0" applyFont="1" applyFill="1" applyBorder="1"/>
    <xf numFmtId="0" fontId="1" fillId="0" borderId="24" xfId="0" applyFont="1" applyBorder="1" applyProtection="1">
      <protection locked="0"/>
    </xf>
    <xf numFmtId="0" fontId="75" fillId="0" borderId="0" xfId="0" applyFont="1" applyBorder="1" applyAlignment="1">
      <alignment horizontal="left"/>
    </xf>
    <xf numFmtId="0" fontId="27" fillId="0" borderId="31" xfId="0" applyFont="1" applyBorder="1" applyProtection="1">
      <protection locked="0"/>
    </xf>
    <xf numFmtId="0" fontId="21" fillId="0" borderId="0" xfId="0" applyFont="1" applyProtection="1">
      <protection hidden="1"/>
    </xf>
    <xf numFmtId="0" fontId="21" fillId="0" borderId="0" xfId="0" applyFont="1" applyBorder="1" applyProtection="1">
      <protection hidden="1"/>
    </xf>
    <xf numFmtId="165" fontId="21" fillId="0" borderId="0" xfId="28" applyNumberFormat="1" applyFont="1" applyProtection="1">
      <protection hidden="1"/>
    </xf>
    <xf numFmtId="165" fontId="20" fillId="0" borderId="0" xfId="28" applyNumberFormat="1" applyFont="1" applyAlignment="1" applyProtection="1">
      <alignment horizontal="center"/>
      <protection hidden="1"/>
    </xf>
    <xf numFmtId="165" fontId="21" fillId="0" borderId="0" xfId="28" applyNumberFormat="1" applyFont="1" applyAlignment="1" applyProtection="1">
      <alignment horizontal="center"/>
      <protection hidden="1"/>
    </xf>
    <xf numFmtId="165" fontId="21" fillId="0" borderId="17" xfId="28" applyNumberFormat="1" applyFont="1" applyBorder="1" applyProtection="1">
      <protection hidden="1"/>
    </xf>
    <xf numFmtId="165" fontId="21" fillId="0" borderId="19" xfId="28" applyNumberFormat="1" applyFont="1" applyBorder="1" applyProtection="1">
      <protection hidden="1"/>
    </xf>
    <xf numFmtId="165" fontId="21" fillId="0" borderId="0" xfId="28" applyNumberFormat="1" applyFont="1" applyBorder="1" applyProtection="1">
      <protection hidden="1"/>
    </xf>
    <xf numFmtId="165" fontId="21" fillId="0" borderId="0" xfId="28" applyNumberFormat="1" applyFont="1" applyFill="1" applyProtection="1">
      <protection hidden="1"/>
    </xf>
    <xf numFmtId="165" fontId="21" fillId="26" borderId="26" xfId="28" applyNumberFormat="1" applyFont="1" applyFill="1" applyBorder="1" applyProtection="1">
      <protection hidden="1"/>
    </xf>
    <xf numFmtId="165" fontId="21" fillId="0" borderId="21" xfId="28" applyNumberFormat="1" applyFont="1" applyFill="1" applyBorder="1" applyProtection="1">
      <protection hidden="1"/>
    </xf>
    <xf numFmtId="165" fontId="21" fillId="0" borderId="0" xfId="28" applyNumberFormat="1" applyFont="1" applyFill="1" applyBorder="1" applyProtection="1">
      <protection hidden="1"/>
    </xf>
    <xf numFmtId="0" fontId="21" fillId="0" borderId="0" xfId="0" applyFont="1" applyFill="1" applyBorder="1" applyProtection="1">
      <protection hidden="1"/>
    </xf>
    <xf numFmtId="165" fontId="21" fillId="0" borderId="23" xfId="0" applyNumberFormat="1" applyFont="1" applyBorder="1" applyAlignment="1">
      <alignment horizontal="right"/>
    </xf>
    <xf numFmtId="0" fontId="24" fillId="0" borderId="61" xfId="0" applyFont="1" applyBorder="1"/>
    <xf numFmtId="0" fontId="24" fillId="45" borderId="31" xfId="0" applyFont="1" applyFill="1" applyBorder="1" applyAlignment="1" applyProtection="1">
      <alignment horizontal="center"/>
      <protection locked="0"/>
    </xf>
    <xf numFmtId="166" fontId="20" fillId="0" borderId="45" xfId="0" applyNumberFormat="1" applyFont="1" applyBorder="1" applyAlignment="1">
      <alignment horizontal="center" vertical="center"/>
    </xf>
    <xf numFmtId="0" fontId="1" fillId="0" borderId="0" xfId="38" applyAlignment="1">
      <alignment wrapText="1"/>
    </xf>
    <xf numFmtId="0" fontId="48" fillId="27" borderId="34" xfId="0" applyFont="1" applyFill="1" applyBorder="1" applyAlignment="1">
      <alignment horizontal="centerContinuous"/>
    </xf>
    <xf numFmtId="0" fontId="32" fillId="33" borderId="24" xfId="0" applyFont="1" applyFill="1" applyBorder="1" applyAlignment="1" applyProtection="1">
      <alignment horizontal="centerContinuous" vertical="center"/>
    </xf>
    <xf numFmtId="0" fontId="45" fillId="33" borderId="25" xfId="0" applyFont="1" applyFill="1" applyBorder="1" applyAlignment="1" applyProtection="1">
      <alignment horizontal="centerContinuous" vertical="center"/>
    </xf>
    <xf numFmtId="0" fontId="0" fillId="0" borderId="0" xfId="0" applyAlignment="1">
      <alignment vertical="center"/>
    </xf>
    <xf numFmtId="0" fontId="1" fillId="0" borderId="0" xfId="0" applyFont="1" applyFill="1" applyAlignment="1">
      <alignment vertical="center"/>
    </xf>
    <xf numFmtId="0" fontId="1" fillId="0" borderId="0" xfId="0" applyFont="1" applyAlignment="1">
      <alignment vertical="center"/>
    </xf>
    <xf numFmtId="0" fontId="1" fillId="0" borderId="10" xfId="0" applyFont="1" applyBorder="1" applyAlignment="1" applyProtection="1">
      <alignment vertical="center"/>
    </xf>
    <xf numFmtId="0" fontId="1" fillId="0" borderId="23" xfId="0" applyFont="1" applyBorder="1" applyAlignment="1" applyProtection="1">
      <alignment vertical="center"/>
    </xf>
    <xf numFmtId="0" fontId="27" fillId="0" borderId="0" xfId="0" applyFont="1" applyFill="1" applyAlignment="1">
      <alignment vertical="center"/>
    </xf>
    <xf numFmtId="0" fontId="27" fillId="36" borderId="10" xfId="0" applyFont="1" applyFill="1" applyBorder="1" applyAlignment="1" applyProtection="1">
      <alignment horizontal="left" vertical="center"/>
    </xf>
    <xf numFmtId="0" fontId="27" fillId="42" borderId="10" xfId="0" applyFont="1" applyFill="1" applyBorder="1" applyAlignment="1" applyProtection="1">
      <alignment horizontal="left" vertical="center"/>
    </xf>
    <xf numFmtId="0" fontId="27" fillId="0" borderId="10" xfId="0" applyFont="1" applyFill="1" applyBorder="1" applyAlignment="1" applyProtection="1">
      <alignment horizontal="left" vertical="center"/>
    </xf>
    <xf numFmtId="0" fontId="20" fillId="25" borderId="10" xfId="0" applyFont="1" applyFill="1" applyBorder="1" applyAlignment="1" applyProtection="1">
      <alignment horizontal="left" vertical="center"/>
    </xf>
    <xf numFmtId="0" fontId="27" fillId="37" borderId="10" xfId="0" applyFont="1" applyFill="1" applyBorder="1" applyAlignment="1" applyProtection="1">
      <alignment horizontal="left" vertical="center"/>
    </xf>
    <xf numFmtId="0" fontId="1" fillId="0" borderId="23" xfId="0" applyFont="1" applyFill="1" applyBorder="1" applyAlignment="1" applyProtection="1">
      <alignment vertical="center"/>
    </xf>
    <xf numFmtId="0" fontId="27" fillId="38" borderId="10" xfId="0" applyFont="1" applyFill="1" applyBorder="1" applyAlignment="1" applyProtection="1">
      <alignment horizontal="left" vertical="center"/>
    </xf>
    <xf numFmtId="0" fontId="46" fillId="0" borderId="0" xfId="0" applyFont="1" applyFill="1" applyAlignment="1">
      <alignment vertical="center"/>
    </xf>
    <xf numFmtId="0" fontId="46" fillId="0" borderId="0" xfId="0" applyFont="1" applyAlignment="1">
      <alignment vertical="center"/>
    </xf>
    <xf numFmtId="0" fontId="27" fillId="39" borderId="10" xfId="0" applyFont="1" applyFill="1" applyBorder="1" applyAlignment="1" applyProtection="1">
      <alignment horizontal="left" vertical="center"/>
    </xf>
    <xf numFmtId="0" fontId="27" fillId="35" borderId="10" xfId="0" applyFont="1" applyFill="1" applyBorder="1" applyAlignment="1" applyProtection="1">
      <alignment horizontal="left" vertical="center"/>
    </xf>
    <xf numFmtId="0" fontId="27" fillId="34" borderId="10" xfId="0" applyFont="1" applyFill="1" applyBorder="1" applyAlignment="1" applyProtection="1">
      <alignment horizontal="left" vertical="center"/>
    </xf>
    <xf numFmtId="0" fontId="27" fillId="40" borderId="10" xfId="0" applyFont="1" applyFill="1" applyBorder="1" applyAlignment="1" applyProtection="1">
      <alignment horizontal="left" vertical="center"/>
    </xf>
    <xf numFmtId="0" fontId="27" fillId="41" borderId="10" xfId="0" applyFont="1" applyFill="1" applyBorder="1" applyAlignment="1" applyProtection="1">
      <alignment horizontal="left" vertical="center"/>
    </xf>
    <xf numFmtId="0" fontId="27" fillId="0" borderId="14" xfId="0" applyFont="1" applyBorder="1" applyAlignment="1" applyProtection="1">
      <alignment horizontal="left" vertical="center"/>
    </xf>
    <xf numFmtId="0" fontId="1" fillId="0" borderId="34" xfId="0" applyFont="1" applyBorder="1" applyAlignment="1" applyProtection="1">
      <alignment vertical="center"/>
    </xf>
    <xf numFmtId="0" fontId="27" fillId="0" borderId="0" xfId="0" applyFont="1" applyBorder="1" applyAlignment="1" applyProtection="1">
      <alignment horizontal="left" vertical="center"/>
    </xf>
    <xf numFmtId="0" fontId="1" fillId="0" borderId="0" xfId="0" applyFont="1" applyBorder="1" applyAlignment="1" applyProtection="1">
      <alignment vertical="center"/>
    </xf>
    <xf numFmtId="0" fontId="32" fillId="43" borderId="24" xfId="0" applyFont="1" applyFill="1" applyBorder="1" applyAlignment="1" applyProtection="1">
      <alignment vertical="center"/>
    </xf>
    <xf numFmtId="0" fontId="45" fillId="43" borderId="25" xfId="0" applyFont="1" applyFill="1" applyBorder="1" applyAlignment="1" applyProtection="1">
      <alignment vertical="center"/>
    </xf>
    <xf numFmtId="0" fontId="65" fillId="0" borderId="10" xfId="0" applyFont="1" applyBorder="1" applyAlignment="1" applyProtection="1">
      <alignment horizontal="center" vertical="center"/>
    </xf>
    <xf numFmtId="0" fontId="0" fillId="0" borderId="10" xfId="0" applyBorder="1" applyAlignment="1" applyProtection="1">
      <alignment horizontal="center" vertical="center" wrapText="1"/>
    </xf>
    <xf numFmtId="0" fontId="0" fillId="0" borderId="23" xfId="0" applyBorder="1" applyAlignment="1" applyProtection="1">
      <alignment horizontal="center" vertical="center" wrapText="1"/>
    </xf>
    <xf numFmtId="0" fontId="1" fillId="0" borderId="0" xfId="0" applyFont="1" applyFill="1" applyBorder="1" applyAlignment="1">
      <alignment vertical="center"/>
    </xf>
    <xf numFmtId="0" fontId="1" fillId="0" borderId="0" xfId="0" applyFont="1" applyBorder="1" applyAlignment="1">
      <alignment vertical="center"/>
    </xf>
    <xf numFmtId="0" fontId="50" fillId="0" borderId="10" xfId="0" applyFont="1" applyBorder="1" applyAlignment="1" applyProtection="1">
      <alignment horizontal="center" vertical="center"/>
    </xf>
    <xf numFmtId="0" fontId="46" fillId="0" borderId="10" xfId="0" applyFont="1" applyBorder="1" applyAlignment="1" applyProtection="1">
      <alignment vertical="center"/>
    </xf>
    <xf numFmtId="0" fontId="1" fillId="0" borderId="23" xfId="0" applyFont="1" applyBorder="1" applyAlignment="1" applyProtection="1">
      <alignment vertical="center" wrapText="1"/>
    </xf>
    <xf numFmtId="0" fontId="65" fillId="0" borderId="14" xfId="0" applyFont="1" applyBorder="1" applyAlignment="1" applyProtection="1">
      <alignment horizontal="center" vertical="center"/>
    </xf>
    <xf numFmtId="0" fontId="1" fillId="0" borderId="34" xfId="0" applyFont="1" applyFill="1" applyBorder="1" applyAlignment="1" applyProtection="1">
      <alignment vertical="center"/>
    </xf>
    <xf numFmtId="0" fontId="27" fillId="48" borderId="24" xfId="0" applyFont="1" applyFill="1" applyBorder="1" applyAlignment="1" applyProtection="1">
      <alignment vertical="center"/>
    </xf>
    <xf numFmtId="0" fontId="1" fillId="48" borderId="25" xfId="0" applyFont="1" applyFill="1" applyBorder="1" applyAlignment="1" applyProtection="1">
      <alignment vertical="center"/>
    </xf>
    <xf numFmtId="0" fontId="1" fillId="0" borderId="23" xfId="0" applyFont="1" applyBorder="1" applyAlignment="1">
      <alignment horizontal="left" vertical="center"/>
    </xf>
    <xf numFmtId="0" fontId="32" fillId="44" borderId="24" xfId="0" applyFont="1" applyFill="1" applyBorder="1" applyAlignment="1" applyProtection="1">
      <alignment vertical="center"/>
    </xf>
    <xf numFmtId="0" fontId="45" fillId="44" borderId="25" xfId="0" applyFont="1" applyFill="1" applyBorder="1" applyAlignment="1" applyProtection="1">
      <alignment vertical="center"/>
    </xf>
    <xf numFmtId="6" fontId="1" fillId="0" borderId="0" xfId="0" applyNumberFormat="1" applyFont="1" applyFill="1" applyAlignment="1">
      <alignment vertical="center"/>
    </xf>
    <xf numFmtId="0" fontId="1" fillId="0" borderId="0" xfId="0" applyFont="1" applyFill="1" applyAlignment="1">
      <alignment horizontal="right" vertical="center"/>
    </xf>
    <xf numFmtId="5" fontId="1" fillId="0" borderId="0" xfId="0" applyNumberFormat="1" applyFont="1" applyFill="1" applyAlignment="1">
      <alignment vertical="center"/>
    </xf>
    <xf numFmtId="0" fontId="1" fillId="0" borderId="0" xfId="0" applyFont="1" applyFill="1" applyBorder="1" applyAlignment="1">
      <alignment horizontal="right" vertical="center"/>
    </xf>
    <xf numFmtId="0" fontId="34" fillId="0" borderId="10" xfId="0" applyFont="1" applyBorder="1" applyAlignment="1" applyProtection="1">
      <alignment vertical="center"/>
    </xf>
    <xf numFmtId="0" fontId="0" fillId="0" borderId="23" xfId="0" applyBorder="1" applyAlignment="1" applyProtection="1">
      <alignment vertical="center" wrapText="1"/>
    </xf>
    <xf numFmtId="0" fontId="1" fillId="0" borderId="10" xfId="0" applyNumberFormat="1" applyFont="1" applyFill="1" applyBorder="1" applyAlignment="1" applyProtection="1">
      <alignment vertical="center"/>
    </xf>
    <xf numFmtId="0" fontId="1" fillId="0" borderId="10" xfId="0" applyFont="1" applyBorder="1" applyAlignment="1" applyProtection="1">
      <alignment horizontal="left" vertical="center"/>
    </xf>
    <xf numFmtId="0" fontId="1" fillId="0" borderId="14" xfId="0" applyFont="1" applyBorder="1" applyAlignment="1" applyProtection="1">
      <alignment vertical="center"/>
    </xf>
    <xf numFmtId="0" fontId="0" fillId="0" borderId="34" xfId="0" applyBorder="1" applyAlignment="1" applyProtection="1">
      <alignment vertical="center" wrapText="1"/>
    </xf>
    <xf numFmtId="0" fontId="0" fillId="0" borderId="0" xfId="0" applyAlignment="1">
      <alignment horizontal="left" vertical="center"/>
    </xf>
    <xf numFmtId="0" fontId="1" fillId="0" borderId="24" xfId="0" applyFont="1" applyFill="1" applyBorder="1" applyAlignment="1" applyProtection="1">
      <alignment vertical="center"/>
    </xf>
    <xf numFmtId="0" fontId="1" fillId="0" borderId="25" xfId="0" applyFont="1" applyFill="1" applyBorder="1" applyAlignment="1" applyProtection="1">
      <alignment vertical="center"/>
    </xf>
    <xf numFmtId="0" fontId="27" fillId="36" borderId="20" xfId="0" applyFont="1" applyFill="1" applyBorder="1" applyAlignment="1" applyProtection="1">
      <alignment vertical="center"/>
    </xf>
    <xf numFmtId="0" fontId="1" fillId="36" borderId="22" xfId="0" applyFont="1" applyFill="1" applyBorder="1" applyAlignment="1" applyProtection="1">
      <alignment vertical="center"/>
    </xf>
    <xf numFmtId="0" fontId="34" fillId="0" borderId="20" xfId="0" applyFont="1" applyFill="1" applyBorder="1" applyAlignment="1" applyProtection="1">
      <alignment vertical="center"/>
    </xf>
    <xf numFmtId="0" fontId="1" fillId="0" borderId="22" xfId="0" applyFont="1" applyFill="1" applyBorder="1" applyAlignment="1" applyProtection="1">
      <alignment vertical="center"/>
    </xf>
    <xf numFmtId="0" fontId="1" fillId="0" borderId="10" xfId="0" applyFont="1" applyBorder="1" applyAlignment="1" applyProtection="1">
      <alignment vertical="center" wrapText="1"/>
    </xf>
    <xf numFmtId="0" fontId="34" fillId="0" borderId="10" xfId="0" applyFont="1" applyFill="1" applyBorder="1" applyAlignment="1" applyProtection="1">
      <alignment vertical="center"/>
    </xf>
    <xf numFmtId="0" fontId="1" fillId="0" borderId="0" xfId="0" applyFont="1" applyFill="1" applyBorder="1" applyAlignment="1" applyProtection="1">
      <alignment horizontal="left" vertical="center" wrapText="1"/>
    </xf>
    <xf numFmtId="0" fontId="27" fillId="38" borderId="14" xfId="0" applyFont="1" applyFill="1" applyBorder="1" applyAlignment="1" applyProtection="1">
      <alignment vertical="center"/>
    </xf>
    <xf numFmtId="0" fontId="1" fillId="38" borderId="34" xfId="0" applyFont="1" applyFill="1" applyBorder="1" applyAlignment="1" applyProtection="1">
      <alignment vertical="center"/>
    </xf>
    <xf numFmtId="0" fontId="38" fillId="0" borderId="0" xfId="0" applyFont="1" applyFill="1" applyAlignment="1">
      <alignment vertical="center"/>
    </xf>
    <xf numFmtId="0" fontId="1" fillId="0" borderId="0" xfId="0" applyFont="1" applyAlignment="1" applyProtection="1">
      <alignment vertical="center"/>
    </xf>
    <xf numFmtId="0" fontId="27" fillId="39" borderId="24" xfId="0" applyFont="1" applyFill="1" applyBorder="1" applyAlignment="1" applyProtection="1">
      <alignment vertical="center"/>
    </xf>
    <xf numFmtId="0" fontId="27" fillId="39" borderId="25" xfId="0" applyFont="1" applyFill="1" applyBorder="1" applyAlignment="1" applyProtection="1">
      <alignment vertical="center"/>
    </xf>
    <xf numFmtId="0" fontId="1" fillId="0" borderId="10" xfId="0" applyFont="1" applyFill="1" applyBorder="1" applyAlignment="1" applyProtection="1">
      <alignment horizontal="left" vertical="center" wrapText="1"/>
    </xf>
    <xf numFmtId="0" fontId="1" fillId="0" borderId="23" xfId="0" applyFont="1" applyFill="1" applyBorder="1" applyAlignment="1" applyProtection="1">
      <alignment horizontal="left" vertical="center" wrapText="1"/>
    </xf>
    <xf numFmtId="0" fontId="47" fillId="0" borderId="0" xfId="0" applyFont="1" applyAlignment="1" applyProtection="1">
      <alignment vertical="center"/>
    </xf>
    <xf numFmtId="0" fontId="27" fillId="35" borderId="24" xfId="0" applyFont="1" applyFill="1" applyBorder="1" applyAlignment="1" applyProtection="1">
      <alignment vertical="center"/>
    </xf>
    <xf numFmtId="0" fontId="1" fillId="35" borderId="25" xfId="0" applyFont="1" applyFill="1" applyBorder="1" applyAlignment="1" applyProtection="1">
      <alignment vertical="center"/>
    </xf>
    <xf numFmtId="0" fontId="47" fillId="0" borderId="0" xfId="0" applyFont="1" applyFill="1" applyAlignment="1" applyProtection="1">
      <alignment vertical="center"/>
    </xf>
    <xf numFmtId="0" fontId="27" fillId="34" borderId="24" xfId="0" applyFont="1" applyFill="1" applyBorder="1" applyAlignment="1" applyProtection="1">
      <alignment vertical="center"/>
    </xf>
    <xf numFmtId="0" fontId="1" fillId="34" borderId="25" xfId="0" applyFont="1" applyFill="1" applyBorder="1" applyAlignment="1" applyProtection="1">
      <alignment vertical="center"/>
    </xf>
    <xf numFmtId="0" fontId="1" fillId="0" borderId="14" xfId="0" applyFont="1" applyFill="1" applyBorder="1" applyAlignment="1" applyProtection="1">
      <alignment vertical="center"/>
    </xf>
    <xf numFmtId="0" fontId="1" fillId="0" borderId="0" xfId="0" applyFont="1" applyFill="1" applyAlignment="1" applyProtection="1">
      <alignment vertical="center"/>
    </xf>
    <xf numFmtId="0" fontId="27" fillId="40" borderId="24" xfId="0" applyFont="1" applyFill="1" applyBorder="1" applyAlignment="1" applyProtection="1">
      <alignment vertical="center"/>
    </xf>
    <xf numFmtId="0" fontId="1" fillId="40" borderId="25" xfId="0" applyFont="1" applyFill="1" applyBorder="1" applyAlignment="1" applyProtection="1">
      <alignment vertical="center" wrapText="1"/>
    </xf>
    <xf numFmtId="0" fontId="47" fillId="0" borderId="14" xfId="0" applyFont="1" applyFill="1" applyBorder="1" applyAlignment="1" applyProtection="1">
      <alignment vertical="center"/>
    </xf>
    <xf numFmtId="0" fontId="47" fillId="0" borderId="34" xfId="0" applyFont="1" applyFill="1" applyBorder="1" applyAlignment="1" applyProtection="1">
      <alignment vertical="center"/>
    </xf>
    <xf numFmtId="0" fontId="47" fillId="0" borderId="14" xfId="0" applyFont="1" applyBorder="1" applyAlignment="1" applyProtection="1">
      <alignment vertical="center"/>
    </xf>
    <xf numFmtId="0" fontId="47" fillId="0" borderId="34" xfId="0" applyFont="1" applyBorder="1" applyAlignment="1" applyProtection="1">
      <alignment vertical="center"/>
    </xf>
    <xf numFmtId="0" fontId="1" fillId="0" borderId="21" xfId="0" applyFont="1" applyBorder="1" applyAlignment="1" applyProtection="1">
      <alignment vertical="center"/>
    </xf>
    <xf numFmtId="0" fontId="27" fillId="24" borderId="24" xfId="0" applyFont="1" applyFill="1" applyBorder="1" applyAlignment="1" applyProtection="1">
      <alignment vertical="center"/>
    </xf>
    <xf numFmtId="0" fontId="1" fillId="24" borderId="25" xfId="0" applyFont="1" applyFill="1" applyBorder="1" applyAlignment="1" applyProtection="1">
      <alignment vertical="center"/>
    </xf>
    <xf numFmtId="0" fontId="0" fillId="0" borderId="10" xfId="0" applyBorder="1" applyAlignment="1" applyProtection="1">
      <alignment vertical="center"/>
    </xf>
    <xf numFmtId="0" fontId="0" fillId="0" borderId="23" xfId="0" applyBorder="1" applyAlignment="1" applyProtection="1">
      <alignment vertical="center"/>
    </xf>
    <xf numFmtId="0" fontId="20" fillId="24" borderId="24" xfId="0" applyFont="1" applyFill="1" applyBorder="1" applyAlignment="1" applyProtection="1">
      <alignment horizontal="centerContinuous" vertical="center"/>
    </xf>
    <xf numFmtId="0" fontId="21" fillId="24" borderId="25" xfId="0" applyFont="1" applyFill="1" applyBorder="1" applyAlignment="1" applyProtection="1">
      <alignment horizontal="centerContinuous" vertical="center"/>
    </xf>
    <xf numFmtId="0" fontId="21" fillId="0" borderId="0" xfId="0" applyFont="1" applyFill="1" applyAlignment="1">
      <alignment vertical="center"/>
    </xf>
    <xf numFmtId="0" fontId="21" fillId="0" borderId="0" xfId="0" applyFont="1" applyAlignment="1">
      <alignment vertical="center"/>
    </xf>
    <xf numFmtId="0" fontId="20" fillId="0" borderId="10" xfId="0" applyFont="1" applyFill="1" applyBorder="1" applyAlignment="1" applyProtection="1">
      <alignment horizontal="centerContinuous" vertical="center"/>
    </xf>
    <xf numFmtId="0" fontId="21" fillId="0" borderId="23" xfId="0" applyFont="1" applyFill="1" applyBorder="1" applyAlignment="1" applyProtection="1">
      <alignment horizontal="centerContinuous" vertical="center"/>
    </xf>
    <xf numFmtId="0" fontId="20" fillId="0" borderId="0" xfId="0" applyFont="1" applyBorder="1"/>
    <xf numFmtId="0" fontId="21" fillId="0" borderId="0" xfId="0" applyNumberFormat="1" applyFont="1" applyBorder="1"/>
    <xf numFmtId="5" fontId="21" fillId="0" borderId="0" xfId="0" applyNumberFormat="1" applyFont="1" applyBorder="1" applyAlignment="1">
      <alignment horizontal="right"/>
    </xf>
    <xf numFmtId="166" fontId="21" fillId="0" borderId="0" xfId="0" applyNumberFormat="1" applyFont="1" applyBorder="1"/>
    <xf numFmtId="0" fontId="52" fillId="46" borderId="87" xfId="0" applyFont="1" applyFill="1" applyBorder="1" applyProtection="1"/>
    <xf numFmtId="0" fontId="52" fillId="46" borderId="23" xfId="0" applyFont="1" applyFill="1" applyBorder="1" applyAlignment="1" applyProtection="1">
      <alignment horizontal="centerContinuous"/>
    </xf>
    <xf numFmtId="0" fontId="52" fillId="46" borderId="38" xfId="0" applyFont="1" applyFill="1" applyBorder="1" applyProtection="1"/>
    <xf numFmtId="0" fontId="20" fillId="0" borderId="23" xfId="0" applyFont="1" applyBorder="1" applyAlignment="1">
      <alignment horizontal="center"/>
    </xf>
    <xf numFmtId="0" fontId="21" fillId="0" borderId="60" xfId="0" applyFont="1" applyFill="1" applyBorder="1"/>
    <xf numFmtId="0" fontId="20" fillId="0" borderId="51" xfId="0" applyFont="1" applyBorder="1" applyAlignment="1">
      <alignment horizontal="center"/>
    </xf>
    <xf numFmtId="0" fontId="20" fillId="0" borderId="44" xfId="0" applyFont="1" applyBorder="1" applyAlignment="1">
      <alignment horizontal="center"/>
    </xf>
    <xf numFmtId="0" fontId="20" fillId="0" borderId="66" xfId="0" applyFont="1" applyBorder="1" applyAlignment="1">
      <alignment horizontal="center"/>
    </xf>
    <xf numFmtId="165" fontId="20" fillId="0" borderId="66" xfId="28" applyNumberFormat="1" applyFont="1" applyBorder="1" applyAlignment="1">
      <alignment horizontal="center"/>
    </xf>
    <xf numFmtId="165" fontId="20" fillId="24" borderId="66" xfId="28" applyNumberFormat="1" applyFont="1" applyFill="1" applyBorder="1" applyAlignment="1">
      <alignment horizontal="center"/>
    </xf>
    <xf numFmtId="165" fontId="20" fillId="0" borderId="66" xfId="28" applyNumberFormat="1" applyFont="1" applyFill="1" applyBorder="1" applyAlignment="1">
      <alignment horizontal="center"/>
    </xf>
    <xf numFmtId="165" fontId="20" fillId="0" borderId="49" xfId="28" applyNumberFormat="1" applyFont="1" applyBorder="1" applyAlignment="1">
      <alignment horizontal="center"/>
    </xf>
    <xf numFmtId="0" fontId="21" fillId="0" borderId="62" xfId="0" applyFont="1" applyBorder="1" applyAlignment="1">
      <alignment horizontal="center"/>
    </xf>
    <xf numFmtId="165" fontId="20" fillId="0" borderId="52" xfId="28" applyNumberFormat="1" applyFont="1" applyBorder="1" applyAlignment="1">
      <alignment horizontal="center"/>
    </xf>
    <xf numFmtId="0" fontId="21" fillId="0" borderId="55" xfId="0" applyFont="1" applyBorder="1" applyAlignment="1">
      <alignment horizontal="center"/>
    </xf>
    <xf numFmtId="165" fontId="20" fillId="0" borderId="63" xfId="28" applyNumberFormat="1" applyFont="1" applyBorder="1" applyAlignment="1">
      <alignment horizontal="center"/>
    </xf>
    <xf numFmtId="0" fontId="21" fillId="0" borderId="62" xfId="0" applyFont="1" applyBorder="1" applyProtection="1">
      <protection locked="0"/>
    </xf>
    <xf numFmtId="165" fontId="21" fillId="0" borderId="52" xfId="28" applyNumberFormat="1" applyFont="1" applyBorder="1"/>
    <xf numFmtId="0" fontId="22" fillId="0" borderId="0" xfId="0" applyFont="1" applyBorder="1" applyProtection="1">
      <protection locked="0"/>
    </xf>
    <xf numFmtId="165" fontId="20" fillId="0" borderId="88" xfId="28" applyNumberFormat="1" applyFont="1" applyBorder="1" applyProtection="1"/>
    <xf numFmtId="165" fontId="21" fillId="0" borderId="89" xfId="28" applyNumberFormat="1" applyFont="1" applyBorder="1" applyProtection="1"/>
    <xf numFmtId="0" fontId="21" fillId="0" borderId="55" xfId="0" applyFont="1" applyBorder="1" applyProtection="1">
      <protection locked="0"/>
    </xf>
    <xf numFmtId="0" fontId="23" fillId="0" borderId="28" xfId="0" applyFont="1" applyBorder="1" applyProtection="1"/>
    <xf numFmtId="10" fontId="23" fillId="0" borderId="90" xfId="0" applyNumberFormat="1" applyFont="1" applyBorder="1" applyProtection="1"/>
    <xf numFmtId="165" fontId="20" fillId="0" borderId="90" xfId="28" applyNumberFormat="1" applyFont="1" applyBorder="1" applyProtection="1"/>
    <xf numFmtId="165" fontId="20" fillId="24" borderId="32" xfId="28" applyNumberFormat="1" applyFont="1" applyFill="1" applyBorder="1" applyProtection="1"/>
    <xf numFmtId="165" fontId="20" fillId="0" borderId="91" xfId="28" applyNumberFormat="1" applyFont="1" applyBorder="1" applyProtection="1"/>
    <xf numFmtId="165" fontId="20" fillId="0" borderId="0" xfId="28" applyNumberFormat="1" applyFont="1" applyBorder="1"/>
    <xf numFmtId="0" fontId="24" fillId="0" borderId="0" xfId="0" applyFont="1" applyBorder="1" applyAlignment="1">
      <alignment horizontal="left"/>
    </xf>
    <xf numFmtId="0" fontId="20" fillId="0" borderId="0" xfId="0" applyFont="1" applyBorder="1" applyAlignment="1">
      <alignment horizontal="center"/>
    </xf>
    <xf numFmtId="0" fontId="20" fillId="0" borderId="51" xfId="0" applyFont="1" applyBorder="1" applyAlignment="1" applyProtection="1">
      <alignment horizontal="center"/>
      <protection locked="0"/>
    </xf>
    <xf numFmtId="0" fontId="20" fillId="0" borderId="44" xfId="0" applyFont="1" applyBorder="1" applyAlignment="1" applyProtection="1">
      <alignment horizontal="center"/>
      <protection locked="0"/>
    </xf>
    <xf numFmtId="165" fontId="20" fillId="0" borderId="66" xfId="28" applyNumberFormat="1" applyFont="1" applyBorder="1" applyAlignment="1" applyProtection="1">
      <alignment horizontal="center"/>
      <protection locked="0"/>
    </xf>
    <xf numFmtId="165" fontId="20" fillId="32" borderId="66" xfId="28" applyNumberFormat="1" applyFont="1" applyFill="1" applyBorder="1" applyAlignment="1">
      <alignment horizontal="center"/>
    </xf>
    <xf numFmtId="165" fontId="20" fillId="24" borderId="66" xfId="28" applyNumberFormat="1" applyFont="1" applyFill="1" applyBorder="1" applyAlignment="1" applyProtection="1">
      <alignment horizontal="center"/>
      <protection locked="0"/>
    </xf>
    <xf numFmtId="165" fontId="20" fillId="0" borderId="66" xfId="28" applyNumberFormat="1" applyFont="1" applyFill="1" applyBorder="1" applyAlignment="1" applyProtection="1">
      <alignment horizontal="center"/>
      <protection locked="0"/>
    </xf>
    <xf numFmtId="0" fontId="21" fillId="0" borderId="62" xfId="0" applyFont="1" applyBorder="1" applyAlignment="1" applyProtection="1">
      <alignment horizontal="center"/>
      <protection locked="0"/>
    </xf>
    <xf numFmtId="0" fontId="21" fillId="0" borderId="55" xfId="0" applyFont="1" applyBorder="1" applyAlignment="1" applyProtection="1">
      <alignment horizontal="center"/>
      <protection locked="0"/>
    </xf>
    <xf numFmtId="165" fontId="20" fillId="0" borderId="60" xfId="28" applyNumberFormat="1" applyFont="1" applyFill="1" applyBorder="1" applyProtection="1">
      <protection locked="0"/>
    </xf>
    <xf numFmtId="165" fontId="20" fillId="0" borderId="92" xfId="28" applyNumberFormat="1" applyFont="1" applyBorder="1" applyProtection="1"/>
    <xf numFmtId="165" fontId="20" fillId="0" borderId="62" xfId="28" applyNumberFormat="1" applyFont="1" applyFill="1" applyBorder="1" applyProtection="1">
      <protection locked="0"/>
    </xf>
    <xf numFmtId="0" fontId="20" fillId="0" borderId="0" xfId="0" applyFont="1" applyFill="1" applyBorder="1" applyProtection="1">
      <protection locked="0"/>
    </xf>
    <xf numFmtId="165" fontId="20" fillId="0" borderId="88" xfId="28" applyNumberFormat="1" applyFont="1" applyFill="1" applyBorder="1" applyProtection="1"/>
    <xf numFmtId="165" fontId="21" fillId="0" borderId="81" xfId="28" applyNumberFormat="1" applyFont="1" applyBorder="1"/>
    <xf numFmtId="165" fontId="20" fillId="0" borderId="93" xfId="28" applyNumberFormat="1" applyFont="1" applyBorder="1" applyProtection="1"/>
    <xf numFmtId="0" fontId="21" fillId="0" borderId="0" xfId="0" applyFont="1" applyFill="1" applyBorder="1" applyProtection="1"/>
    <xf numFmtId="0" fontId="23" fillId="0" borderId="94" xfId="0" applyFont="1" applyFill="1" applyBorder="1" applyAlignment="1" applyProtection="1">
      <alignment horizontal="left"/>
    </xf>
    <xf numFmtId="165" fontId="53" fillId="31" borderId="95" xfId="28" applyNumberFormat="1" applyFont="1" applyFill="1" applyBorder="1" applyProtection="1"/>
    <xf numFmtId="165" fontId="20" fillId="31" borderId="96" xfId="28" applyNumberFormat="1" applyFont="1" applyFill="1" applyBorder="1" applyProtection="1"/>
    <xf numFmtId="0" fontId="20" fillId="25" borderId="97" xfId="0" applyFont="1" applyFill="1" applyBorder="1" applyAlignment="1">
      <alignment horizontal="centerContinuous"/>
    </xf>
    <xf numFmtId="0" fontId="21" fillId="25" borderId="74" xfId="0" applyFont="1" applyFill="1" applyBorder="1" applyAlignment="1">
      <alignment horizontal="centerContinuous"/>
    </xf>
    <xf numFmtId="0" fontId="21" fillId="25" borderId="98" xfId="0" applyFont="1" applyFill="1" applyBorder="1" applyAlignment="1">
      <alignment horizontal="centerContinuous"/>
    </xf>
    <xf numFmtId="5" fontId="21" fillId="0" borderId="61" xfId="0" applyNumberFormat="1" applyFont="1" applyBorder="1"/>
    <xf numFmtId="6" fontId="21" fillId="0" borderId="61" xfId="0" applyNumberFormat="1" applyFont="1" applyBorder="1"/>
    <xf numFmtId="5" fontId="21" fillId="0" borderId="61" xfId="0" applyNumberFormat="1" applyFont="1" applyBorder="1" applyProtection="1">
      <protection locked="0"/>
    </xf>
    <xf numFmtId="5" fontId="78" fillId="0" borderId="61" xfId="0" applyNumberFormat="1" applyFont="1" applyFill="1" applyBorder="1" applyAlignment="1">
      <alignment horizontal="center"/>
    </xf>
    <xf numFmtId="5" fontId="0" fillId="37" borderId="20" xfId="0" applyNumberFormat="1" applyFill="1" applyBorder="1" applyAlignment="1" applyProtection="1">
      <alignment horizontal="centerContinuous"/>
    </xf>
    <xf numFmtId="5" fontId="0" fillId="37" borderId="21" xfId="0" applyNumberFormat="1" applyFill="1" applyBorder="1" applyAlignment="1" applyProtection="1">
      <alignment horizontal="centerContinuous"/>
    </xf>
    <xf numFmtId="6" fontId="0" fillId="37" borderId="21" xfId="0" applyNumberFormat="1" applyFill="1" applyBorder="1" applyAlignment="1" applyProtection="1">
      <alignment horizontal="centerContinuous"/>
    </xf>
    <xf numFmtId="0" fontId="0" fillId="37" borderId="21" xfId="0" applyFill="1" applyBorder="1" applyAlignment="1" applyProtection="1">
      <alignment horizontal="centerContinuous"/>
    </xf>
    <xf numFmtId="5" fontId="1" fillId="37" borderId="21" xfId="0" applyNumberFormat="1" applyFont="1" applyFill="1" applyBorder="1" applyAlignment="1" applyProtection="1">
      <alignment horizontal="centerContinuous"/>
    </xf>
    <xf numFmtId="0" fontId="0" fillId="37" borderId="22" xfId="0" applyFill="1" applyBorder="1" applyAlignment="1" applyProtection="1">
      <alignment horizontal="centerContinuous"/>
    </xf>
    <xf numFmtId="0" fontId="0" fillId="0" borderId="0" xfId="0" applyProtection="1"/>
    <xf numFmtId="0" fontId="35" fillId="37" borderId="10" xfId="0" applyFont="1" applyFill="1" applyBorder="1" applyAlignment="1" applyProtection="1">
      <alignment horizontal="centerContinuous"/>
    </xf>
    <xf numFmtId="5" fontId="0" fillId="37" borderId="0" xfId="0" applyNumberFormat="1" applyFill="1" applyBorder="1" applyAlignment="1" applyProtection="1">
      <alignment horizontal="centerContinuous"/>
    </xf>
    <xf numFmtId="6" fontId="0" fillId="37" borderId="0" xfId="0" applyNumberFormat="1" applyFill="1" applyBorder="1" applyAlignment="1" applyProtection="1">
      <alignment horizontal="centerContinuous"/>
    </xf>
    <xf numFmtId="0" fontId="0" fillId="37" borderId="0" xfId="0" applyFill="1" applyBorder="1" applyAlignment="1" applyProtection="1">
      <alignment horizontal="centerContinuous"/>
    </xf>
    <xf numFmtId="5" fontId="1" fillId="37" borderId="0" xfId="0" applyNumberFormat="1" applyFont="1" applyFill="1" applyBorder="1" applyAlignment="1" applyProtection="1">
      <alignment horizontal="centerContinuous"/>
    </xf>
    <xf numFmtId="0" fontId="0" fillId="37" borderId="23" xfId="0" applyFill="1" applyBorder="1" applyAlignment="1" applyProtection="1">
      <alignment horizontal="centerContinuous"/>
    </xf>
    <xf numFmtId="0" fontId="35" fillId="37" borderId="14" xfId="0" applyFont="1" applyFill="1" applyBorder="1" applyAlignment="1" applyProtection="1">
      <alignment horizontal="centerContinuous"/>
    </xf>
    <xf numFmtId="5" fontId="0" fillId="37" borderId="19" xfId="0" applyNumberFormat="1" applyFill="1" applyBorder="1" applyAlignment="1" applyProtection="1">
      <alignment horizontal="centerContinuous"/>
    </xf>
    <xf numFmtId="6" fontId="0" fillId="37" borderId="19" xfId="0" applyNumberFormat="1" applyFill="1" applyBorder="1" applyAlignment="1" applyProtection="1">
      <alignment horizontal="centerContinuous"/>
    </xf>
    <xf numFmtId="0" fontId="0" fillId="37" borderId="19" xfId="0" applyFill="1" applyBorder="1" applyAlignment="1" applyProtection="1">
      <alignment horizontal="centerContinuous"/>
    </xf>
    <xf numFmtId="5" fontId="1" fillId="37" borderId="19" xfId="0" applyNumberFormat="1" applyFont="1" applyFill="1" applyBorder="1" applyAlignment="1" applyProtection="1">
      <alignment horizontal="centerContinuous"/>
    </xf>
    <xf numFmtId="0" fontId="0" fillId="37" borderId="34" xfId="0" applyFill="1" applyBorder="1" applyAlignment="1" applyProtection="1">
      <alignment horizontal="centerContinuous"/>
    </xf>
    <xf numFmtId="0" fontId="35" fillId="0" borderId="0" xfId="0" applyFont="1" applyFill="1" applyBorder="1" applyAlignment="1" applyProtection="1">
      <alignment horizontal="centerContinuous"/>
    </xf>
    <xf numFmtId="5" fontId="0" fillId="0" borderId="0" xfId="0" applyNumberFormat="1" applyFill="1" applyBorder="1" applyAlignment="1" applyProtection="1">
      <alignment horizontal="centerContinuous"/>
    </xf>
    <xf numFmtId="6" fontId="0" fillId="0" borderId="0" xfId="0" applyNumberFormat="1" applyFill="1" applyBorder="1" applyAlignment="1" applyProtection="1">
      <alignment horizontal="centerContinuous"/>
    </xf>
    <xf numFmtId="0" fontId="0" fillId="0" borderId="0" xfId="0" applyFill="1" applyBorder="1" applyAlignment="1" applyProtection="1">
      <alignment horizontal="centerContinuous"/>
    </xf>
    <xf numFmtId="5" fontId="1" fillId="0" borderId="0" xfId="0" applyNumberFormat="1" applyFont="1" applyFill="1" applyBorder="1" applyAlignment="1" applyProtection="1">
      <alignment horizontal="centerContinuous"/>
    </xf>
    <xf numFmtId="0" fontId="87" fillId="0" borderId="0" xfId="0" applyFont="1" applyFill="1" applyBorder="1" applyAlignment="1" applyProtection="1">
      <alignment horizontal="centerContinuous"/>
    </xf>
    <xf numFmtId="0" fontId="67" fillId="0" borderId="0" xfId="0" applyFont="1" applyFill="1" applyBorder="1" applyAlignment="1" applyProtection="1">
      <alignment horizontal="centerContinuous"/>
    </xf>
    <xf numFmtId="0" fontId="67" fillId="0" borderId="0" xfId="0" applyFont="1" applyBorder="1" applyProtection="1"/>
    <xf numFmtId="0" fontId="0" fillId="0" borderId="0" xfId="0" applyFill="1" applyProtection="1"/>
    <xf numFmtId="0" fontId="88" fillId="33" borderId="24" xfId="0" applyFont="1" applyFill="1" applyBorder="1" applyAlignment="1" applyProtection="1">
      <alignment horizontal="centerContinuous"/>
    </xf>
    <xf numFmtId="167" fontId="88" fillId="33" borderId="43" xfId="0" applyNumberFormat="1" applyFont="1" applyFill="1" applyBorder="1" applyAlignment="1" applyProtection="1">
      <alignment horizontal="centerContinuous"/>
    </xf>
    <xf numFmtId="0" fontId="88" fillId="33" borderId="43" xfId="0" applyFont="1" applyFill="1" applyBorder="1" applyAlignment="1" applyProtection="1">
      <alignment horizontal="centerContinuous"/>
    </xf>
    <xf numFmtId="5" fontId="88" fillId="33" borderId="25" xfId="0" applyNumberFormat="1" applyFont="1" applyFill="1" applyBorder="1" applyAlignment="1" applyProtection="1">
      <alignment horizontal="centerContinuous"/>
    </xf>
    <xf numFmtId="0" fontId="59" fillId="0" borderId="0" xfId="0" applyFont="1" applyBorder="1" applyAlignment="1" applyProtection="1">
      <alignment horizontal="right"/>
    </xf>
    <xf numFmtId="0" fontId="59" fillId="0" borderId="0" xfId="0" applyFont="1" applyProtection="1"/>
    <xf numFmtId="0" fontId="59" fillId="0" borderId="0" xfId="0" applyFont="1" applyFill="1" applyBorder="1" applyProtection="1"/>
    <xf numFmtId="0" fontId="59" fillId="0" borderId="20" xfId="0" applyFont="1" applyBorder="1" applyProtection="1"/>
    <xf numFmtId="0" fontId="59" fillId="0" borderId="21" xfId="0" applyFont="1" applyBorder="1" applyProtection="1"/>
    <xf numFmtId="0" fontId="59" fillId="0" borderId="21" xfId="0" applyFont="1" applyFill="1" applyBorder="1" applyProtection="1"/>
    <xf numFmtId="0" fontId="59" fillId="0" borderId="22" xfId="0" applyFont="1" applyBorder="1" applyProtection="1"/>
    <xf numFmtId="0" fontId="59" fillId="0" borderId="10" xfId="0" applyFont="1" applyBorder="1" applyProtection="1"/>
    <xf numFmtId="0" fontId="59" fillId="0" borderId="0" xfId="0" applyFont="1" applyBorder="1" applyProtection="1"/>
    <xf numFmtId="0" fontId="59" fillId="0" borderId="23" xfId="0" applyFont="1" applyBorder="1" applyProtection="1"/>
    <xf numFmtId="0" fontId="59" fillId="0" borderId="14" xfId="0" applyFont="1" applyBorder="1" applyAlignment="1" applyProtection="1">
      <alignment wrapText="1"/>
    </xf>
    <xf numFmtId="0" fontId="59" fillId="0" borderId="19" xfId="0" applyFont="1" applyBorder="1" applyAlignment="1" applyProtection="1">
      <alignment wrapText="1"/>
    </xf>
    <xf numFmtId="0" fontId="59" fillId="0" borderId="34" xfId="0" applyFont="1" applyBorder="1" applyAlignment="1" applyProtection="1">
      <alignment wrapText="1"/>
    </xf>
    <xf numFmtId="0" fontId="59" fillId="0" borderId="0" xfId="0" applyFont="1" applyAlignment="1" applyProtection="1">
      <alignment wrapText="1"/>
    </xf>
    <xf numFmtId="0" fontId="61" fillId="0" borderId="0" xfId="0" applyFont="1" applyFill="1" applyProtection="1"/>
    <xf numFmtId="167" fontId="59" fillId="0" borderId="0" xfId="0" applyNumberFormat="1" applyFont="1" applyAlignment="1" applyProtection="1">
      <alignment horizontal="left"/>
    </xf>
    <xf numFmtId="0" fontId="59" fillId="0" borderId="0" xfId="0" applyFont="1" applyAlignment="1" applyProtection="1">
      <alignment horizontal="right"/>
    </xf>
    <xf numFmtId="5" fontId="59" fillId="0" borderId="0" xfId="0" applyNumberFormat="1" applyFont="1" applyProtection="1"/>
    <xf numFmtId="0" fontId="59" fillId="0" borderId="0" xfId="0" applyFont="1" applyFill="1" applyProtection="1"/>
    <xf numFmtId="0" fontId="62" fillId="0" borderId="0" xfId="0" applyFont="1" applyFill="1" applyBorder="1" applyProtection="1"/>
    <xf numFmtId="167" fontId="59" fillId="0" borderId="0" xfId="0" applyNumberFormat="1" applyFont="1" applyBorder="1" applyAlignment="1" applyProtection="1">
      <alignment horizontal="left"/>
    </xf>
    <xf numFmtId="5" fontId="59" fillId="0" borderId="0" xfId="0" applyNumberFormat="1" applyFont="1" applyBorder="1" applyProtection="1"/>
    <xf numFmtId="0" fontId="61" fillId="0" borderId="0" xfId="0" applyFont="1" applyBorder="1" applyAlignment="1" applyProtection="1">
      <alignment horizontal="right"/>
    </xf>
    <xf numFmtId="0" fontId="61" fillId="0" borderId="0" xfId="0" applyFont="1" applyAlignment="1" applyProtection="1">
      <alignment horizontal="right"/>
    </xf>
    <xf numFmtId="0" fontId="61" fillId="0" borderId="0" xfId="0" applyFont="1" applyFill="1" applyBorder="1" applyAlignment="1" applyProtection="1">
      <alignment horizontal="right"/>
    </xf>
    <xf numFmtId="0" fontId="46" fillId="0" borderId="0" xfId="0" applyFont="1" applyFill="1" applyAlignment="1" applyProtection="1">
      <alignment vertical="top"/>
    </xf>
    <xf numFmtId="167" fontId="1" fillId="0" borderId="0" xfId="0" applyNumberFormat="1" applyFont="1" applyAlignment="1" applyProtection="1">
      <alignment horizontal="left"/>
    </xf>
    <xf numFmtId="0" fontId="1" fillId="0" borderId="0" xfId="0" applyFont="1" applyProtection="1"/>
    <xf numFmtId="0" fontId="27" fillId="0" borderId="0" xfId="0" applyFont="1" applyAlignment="1" applyProtection="1">
      <alignment horizontal="right"/>
    </xf>
    <xf numFmtId="5" fontId="1" fillId="0" borderId="0" xfId="0" applyNumberFormat="1" applyFont="1" applyProtection="1"/>
    <xf numFmtId="0" fontId="27" fillId="0" borderId="0" xfId="0" applyFont="1" applyBorder="1" applyAlignment="1" applyProtection="1">
      <alignment horizontal="right"/>
    </xf>
    <xf numFmtId="0" fontId="1" fillId="24" borderId="20" xfId="0" applyFont="1" applyFill="1" applyBorder="1" applyProtection="1"/>
    <xf numFmtId="167" fontId="1" fillId="24" borderId="21" xfId="0" applyNumberFormat="1" applyFont="1" applyFill="1" applyBorder="1" applyAlignment="1" applyProtection="1">
      <alignment horizontal="left"/>
    </xf>
    <xf numFmtId="0" fontId="1" fillId="24" borderId="21" xfId="0" applyFont="1" applyFill="1" applyBorder="1" applyProtection="1"/>
    <xf numFmtId="0" fontId="27" fillId="24" borderId="21" xfId="0" applyFont="1" applyFill="1" applyBorder="1" applyAlignment="1" applyProtection="1">
      <alignment horizontal="right"/>
    </xf>
    <xf numFmtId="5" fontId="1" fillId="24" borderId="22" xfId="0" applyNumberFormat="1" applyFont="1" applyFill="1" applyBorder="1" applyProtection="1"/>
    <xf numFmtId="0" fontId="27" fillId="24" borderId="10" xfId="0" applyFont="1" applyFill="1" applyBorder="1" applyAlignment="1" applyProtection="1">
      <alignment horizontal="centerContinuous" vertical="center"/>
    </xf>
    <xf numFmtId="0" fontId="27" fillId="24" borderId="0" xfId="0" applyFont="1" applyFill="1" applyBorder="1" applyAlignment="1" applyProtection="1">
      <alignment horizontal="centerContinuous" vertical="center"/>
    </xf>
    <xf numFmtId="0" fontId="0" fillId="24" borderId="0" xfId="0" applyFill="1" applyBorder="1" applyAlignment="1" applyProtection="1">
      <alignment horizontal="centerContinuous" vertical="center"/>
    </xf>
    <xf numFmtId="0" fontId="0" fillId="24" borderId="23" xfId="0" applyFill="1" applyBorder="1" applyAlignment="1" applyProtection="1">
      <alignment horizontal="centerContinuous" vertical="center"/>
    </xf>
    <xf numFmtId="0" fontId="46" fillId="24" borderId="10" xfId="0" applyFont="1" applyFill="1" applyBorder="1" applyAlignment="1" applyProtection="1">
      <alignment horizontal="centerContinuous" vertical="center"/>
    </xf>
    <xf numFmtId="0" fontId="27" fillId="24" borderId="14" xfId="0" applyFont="1" applyFill="1" applyBorder="1" applyAlignment="1" applyProtection="1">
      <alignment horizontal="centerContinuous" vertical="center"/>
    </xf>
    <xf numFmtId="0" fontId="27" fillId="24" borderId="19" xfId="0" applyFont="1" applyFill="1" applyBorder="1" applyAlignment="1" applyProtection="1">
      <alignment horizontal="centerContinuous" vertical="center"/>
    </xf>
    <xf numFmtId="0" fontId="0" fillId="24" borderId="19" xfId="0" applyFill="1" applyBorder="1" applyAlignment="1" applyProtection="1">
      <alignment horizontal="centerContinuous" vertical="center"/>
    </xf>
    <xf numFmtId="0" fontId="0" fillId="24" borderId="34" xfId="0" applyFill="1" applyBorder="1" applyAlignment="1" applyProtection="1">
      <alignment horizontal="centerContinuous" vertical="center"/>
    </xf>
    <xf numFmtId="0" fontId="27" fillId="0" borderId="0" xfId="0" applyFont="1" applyFill="1" applyBorder="1" applyAlignment="1" applyProtection="1">
      <alignment horizontal="centerContinuous"/>
    </xf>
    <xf numFmtId="0" fontId="0" fillId="0" borderId="10" xfId="0" applyBorder="1" applyProtection="1"/>
    <xf numFmtId="0" fontId="0" fillId="0" borderId="0" xfId="0" applyBorder="1" applyProtection="1"/>
    <xf numFmtId="0" fontId="0" fillId="0" borderId="23" xfId="0" applyFill="1" applyBorder="1" applyProtection="1"/>
    <xf numFmtId="0" fontId="27" fillId="0" borderId="10" xfId="0" applyFont="1" applyBorder="1" applyProtection="1"/>
    <xf numFmtId="0" fontId="0" fillId="0" borderId="22" xfId="0" applyBorder="1" applyProtection="1"/>
    <xf numFmtId="167" fontId="47" fillId="0" borderId="23" xfId="0" applyNumberFormat="1" applyFont="1" applyBorder="1" applyAlignment="1" applyProtection="1">
      <alignment horizontal="center"/>
    </xf>
    <xf numFmtId="0" fontId="0" fillId="0" borderId="0" xfId="0" applyFill="1" applyBorder="1" applyProtection="1"/>
    <xf numFmtId="15" fontId="47" fillId="0" borderId="23" xfId="0" applyNumberFormat="1" applyFont="1" applyBorder="1" applyAlignment="1" applyProtection="1">
      <alignment horizontal="center"/>
    </xf>
    <xf numFmtId="0" fontId="0" fillId="0" borderId="23" xfId="0" applyFill="1" applyBorder="1" applyAlignment="1" applyProtection="1">
      <alignment horizontal="center"/>
    </xf>
    <xf numFmtId="167" fontId="0" fillId="0" borderId="0" xfId="0" applyNumberFormat="1" applyBorder="1" applyProtection="1"/>
    <xf numFmtId="0" fontId="27" fillId="0" borderId="24" xfId="0" applyFont="1" applyFill="1" applyBorder="1" applyAlignment="1" applyProtection="1">
      <alignment horizontal="center"/>
    </xf>
    <xf numFmtId="0" fontId="27" fillId="0" borderId="43" xfId="0" applyFont="1" applyFill="1" applyBorder="1" applyAlignment="1" applyProtection="1">
      <alignment horizontal="center"/>
    </xf>
    <xf numFmtId="0" fontId="27" fillId="0" borderId="25" xfId="0" applyFont="1" applyFill="1" applyBorder="1" applyAlignment="1" applyProtection="1">
      <alignment horizontal="center"/>
    </xf>
    <xf numFmtId="0" fontId="27" fillId="0" borderId="24" xfId="0" applyFont="1" applyBorder="1" applyAlignment="1" applyProtection="1">
      <alignment horizontal="center"/>
    </xf>
    <xf numFmtId="171" fontId="27" fillId="0" borderId="25" xfId="0" applyNumberFormat="1" applyFont="1" applyBorder="1" applyAlignment="1" applyProtection="1">
      <alignment horizontal="center"/>
    </xf>
    <xf numFmtId="0" fontId="0" fillId="0" borderId="23" xfId="0" applyBorder="1" applyProtection="1"/>
    <xf numFmtId="0" fontId="34" fillId="0" borderId="10" xfId="0" applyFont="1" applyBorder="1" applyProtection="1"/>
    <xf numFmtId="0" fontId="28" fillId="0" borderId="23" xfId="0" applyFont="1" applyFill="1" applyBorder="1" applyAlignment="1" applyProtection="1">
      <alignment horizontal="center"/>
    </xf>
    <xf numFmtId="0" fontId="28" fillId="0" borderId="0" xfId="0" applyFont="1" applyBorder="1" applyAlignment="1" applyProtection="1">
      <alignment horizontal="center"/>
    </xf>
    <xf numFmtId="167" fontId="47" fillId="0" borderId="10" xfId="0" applyNumberFormat="1" applyFont="1" applyBorder="1" applyAlignment="1" applyProtection="1">
      <alignment horizontal="left"/>
    </xf>
    <xf numFmtId="0" fontId="47" fillId="0" borderId="23" xfId="0" applyFont="1" applyBorder="1" applyAlignment="1" applyProtection="1">
      <alignment horizontal="center"/>
    </xf>
    <xf numFmtId="175" fontId="47" fillId="0" borderId="0" xfId="0" applyNumberFormat="1" applyFont="1" applyBorder="1" applyProtection="1"/>
    <xf numFmtId="0" fontId="51" fillId="0" borderId="23" xfId="0" applyFont="1" applyBorder="1" applyAlignment="1" applyProtection="1">
      <alignment horizontal="center"/>
    </xf>
    <xf numFmtId="172" fontId="1" fillId="0" borderId="10" xfId="0" applyNumberFormat="1" applyFont="1" applyBorder="1" applyAlignment="1" applyProtection="1">
      <alignment horizontal="left"/>
    </xf>
    <xf numFmtId="15" fontId="0" fillId="0" borderId="10" xfId="0" applyNumberFormat="1" applyBorder="1" applyProtection="1"/>
    <xf numFmtId="175" fontId="0" fillId="0" borderId="0" xfId="0" applyNumberFormat="1" applyBorder="1" applyProtection="1"/>
    <xf numFmtId="175" fontId="0" fillId="0" borderId="43" xfId="0" applyNumberFormat="1" applyBorder="1" applyProtection="1"/>
    <xf numFmtId="0" fontId="0" fillId="0" borderId="14" xfId="0" applyBorder="1" applyProtection="1"/>
    <xf numFmtId="0" fontId="0" fillId="0" borderId="19" xfId="0" applyBorder="1" applyProtection="1"/>
    <xf numFmtId="0" fontId="0" fillId="0" borderId="34" xfId="0" applyFill="1" applyBorder="1" applyProtection="1"/>
    <xf numFmtId="0" fontId="0" fillId="0" borderId="34" xfId="0" applyBorder="1" applyProtection="1"/>
    <xf numFmtId="0" fontId="32" fillId="29" borderId="45" xfId="0" applyFont="1" applyFill="1" applyBorder="1" applyProtection="1"/>
    <xf numFmtId="0" fontId="32" fillId="29" borderId="44" xfId="0" applyFont="1" applyFill="1" applyBorder="1" applyProtection="1"/>
    <xf numFmtId="0" fontId="32" fillId="29" borderId="15" xfId="0" applyFont="1" applyFill="1" applyBorder="1" applyAlignment="1" applyProtection="1">
      <alignment horizontal="center"/>
    </xf>
    <xf numFmtId="0" fontId="32" fillId="0" borderId="0" xfId="0" applyFont="1" applyFill="1" applyBorder="1" applyAlignment="1" applyProtection="1">
      <alignment horizontal="center"/>
    </xf>
    <xf numFmtId="0" fontId="45" fillId="29" borderId="45" xfId="0" applyFont="1" applyFill="1" applyBorder="1" applyProtection="1"/>
    <xf numFmtId="0" fontId="45" fillId="29" borderId="15" xfId="0" applyFont="1" applyFill="1" applyBorder="1" applyProtection="1"/>
    <xf numFmtId="0" fontId="32" fillId="29" borderId="50" xfId="0" applyFont="1" applyFill="1" applyBorder="1" applyAlignment="1" applyProtection="1">
      <alignment horizontal="center"/>
    </xf>
    <xf numFmtId="0" fontId="27" fillId="0" borderId="62" xfId="0" applyFont="1" applyBorder="1" applyAlignment="1" applyProtection="1">
      <alignment horizontal="center"/>
    </xf>
    <xf numFmtId="0" fontId="27" fillId="0" borderId="13" xfId="0" applyFont="1" applyBorder="1" applyAlignment="1" applyProtection="1">
      <alignment horizontal="center"/>
    </xf>
    <xf numFmtId="0" fontId="27" fillId="0" borderId="33" xfId="0" applyFont="1" applyBorder="1" applyAlignment="1" applyProtection="1">
      <alignment horizontal="center"/>
    </xf>
    <xf numFmtId="0" fontId="27" fillId="0" borderId="23" xfId="0" applyFont="1" applyBorder="1" applyAlignment="1" applyProtection="1">
      <alignment horizontal="center"/>
    </xf>
    <xf numFmtId="0" fontId="27" fillId="0" borderId="52" xfId="0" applyFont="1" applyBorder="1" applyAlignment="1" applyProtection="1">
      <alignment horizontal="center"/>
    </xf>
    <xf numFmtId="0" fontId="27" fillId="0" borderId="0" xfId="0" applyFont="1" applyFill="1" applyBorder="1" applyAlignment="1" applyProtection="1">
      <alignment horizontal="center"/>
    </xf>
    <xf numFmtId="0" fontId="27" fillId="0" borderId="50" xfId="0" applyFont="1" applyBorder="1" applyAlignment="1" applyProtection="1">
      <alignment horizontal="center"/>
    </xf>
    <xf numFmtId="0" fontId="27" fillId="0" borderId="15" xfId="0" applyFont="1" applyBorder="1" applyAlignment="1" applyProtection="1">
      <alignment horizontal="center"/>
    </xf>
    <xf numFmtId="0" fontId="27" fillId="0" borderId="52" xfId="0" applyFont="1" applyFill="1" applyBorder="1" applyAlignment="1" applyProtection="1">
      <alignment horizontal="center"/>
    </xf>
    <xf numFmtId="0" fontId="27" fillId="0" borderId="53" xfId="0" applyFont="1" applyBorder="1" applyAlignment="1" applyProtection="1">
      <alignment horizontal="center"/>
    </xf>
    <xf numFmtId="0" fontId="27" fillId="0" borderId="61" xfId="0" applyFont="1" applyBorder="1" applyAlignment="1" applyProtection="1">
      <alignment horizontal="center"/>
    </xf>
    <xf numFmtId="0" fontId="27" fillId="0" borderId="53" xfId="0" applyFont="1" applyFill="1" applyBorder="1" applyAlignment="1" applyProtection="1">
      <alignment horizontal="center"/>
    </xf>
    <xf numFmtId="175" fontId="27" fillId="0" borderId="33" xfId="0" applyNumberFormat="1" applyFont="1" applyBorder="1" applyAlignment="1" applyProtection="1">
      <alignment horizontal="center"/>
    </xf>
    <xf numFmtId="0" fontId="27" fillId="0" borderId="55" xfId="0" applyFont="1" applyBorder="1" applyAlignment="1" applyProtection="1">
      <alignment horizontal="center"/>
    </xf>
    <xf numFmtId="0" fontId="27" fillId="0" borderId="11" xfId="0" applyFont="1" applyBorder="1" applyAlignment="1" applyProtection="1">
      <alignment horizontal="center"/>
    </xf>
    <xf numFmtId="175" fontId="27" fillId="0" borderId="42" xfId="0" applyNumberFormat="1" applyFont="1" applyBorder="1" applyAlignment="1" applyProtection="1">
      <alignment horizontal="center"/>
    </xf>
    <xf numFmtId="0" fontId="27" fillId="0" borderId="38" xfId="0" applyFont="1" applyBorder="1" applyAlignment="1" applyProtection="1">
      <alignment horizontal="center"/>
    </xf>
    <xf numFmtId="0" fontId="46" fillId="0" borderId="63" xfId="0" applyFont="1" applyBorder="1" applyAlignment="1" applyProtection="1">
      <alignment horizontal="center"/>
    </xf>
    <xf numFmtId="0" fontId="27" fillId="0" borderId="54" xfId="0" applyFont="1" applyBorder="1" applyAlignment="1" applyProtection="1">
      <alignment horizontal="center"/>
    </xf>
    <xf numFmtId="0" fontId="27" fillId="0" borderId="16" xfId="0" applyFont="1" applyBorder="1" applyAlignment="1" applyProtection="1">
      <alignment horizontal="center"/>
    </xf>
    <xf numFmtId="0" fontId="46" fillId="0" borderId="54" xfId="0" applyFont="1" applyBorder="1" applyAlignment="1" applyProtection="1">
      <alignment horizontal="center"/>
    </xf>
    <xf numFmtId="0" fontId="0" fillId="0" borderId="13" xfId="0" applyBorder="1" applyProtection="1"/>
    <xf numFmtId="0" fontId="0" fillId="0" borderId="50" xfId="0" applyBorder="1" applyProtection="1"/>
    <xf numFmtId="0" fontId="0" fillId="0" borderId="64" xfId="0" applyBorder="1" applyAlignment="1" applyProtection="1">
      <alignment horizontal="center"/>
    </xf>
    <xf numFmtId="0" fontId="0" fillId="0" borderId="0" xfId="0" applyFill="1" applyBorder="1" applyAlignment="1" applyProtection="1">
      <alignment horizontal="center"/>
    </xf>
    <xf numFmtId="0" fontId="0" fillId="0" borderId="62" xfId="0" applyBorder="1" applyProtection="1"/>
    <xf numFmtId="0" fontId="0" fillId="0" borderId="52" xfId="0" applyBorder="1" applyProtection="1"/>
    <xf numFmtId="0" fontId="58" fillId="0" borderId="13" xfId="0" applyFont="1" applyBorder="1" applyProtection="1"/>
    <xf numFmtId="0" fontId="58" fillId="0" borderId="10" xfId="0" applyFont="1" applyBorder="1" applyProtection="1"/>
    <xf numFmtId="0" fontId="58" fillId="0" borderId="53" xfId="0" applyFont="1" applyBorder="1" applyProtection="1"/>
    <xf numFmtId="0" fontId="58" fillId="0" borderId="47" xfId="0" applyFont="1" applyBorder="1" applyAlignment="1" applyProtection="1">
      <alignment horizontal="center"/>
    </xf>
    <xf numFmtId="0" fontId="58" fillId="0" borderId="0" xfId="0" applyFont="1" applyFill="1" applyBorder="1" applyAlignment="1" applyProtection="1">
      <alignment horizontal="center"/>
    </xf>
    <xf numFmtId="0" fontId="58" fillId="0" borderId="60" xfId="0" applyFont="1" applyBorder="1" applyProtection="1"/>
    <xf numFmtId="14" fontId="46" fillId="0" borderId="13" xfId="0" applyNumberFormat="1" applyFont="1" applyFill="1" applyBorder="1" applyAlignment="1" applyProtection="1">
      <alignment horizontal="left"/>
    </xf>
    <xf numFmtId="174" fontId="58" fillId="0" borderId="13" xfId="0" applyNumberFormat="1" applyFont="1" applyBorder="1" applyAlignment="1" applyProtection="1">
      <alignment horizontal="center"/>
    </xf>
    <xf numFmtId="173" fontId="58" fillId="0" borderId="13" xfId="0" applyNumberFormat="1" applyFont="1" applyBorder="1" applyAlignment="1" applyProtection="1">
      <alignment horizontal="center"/>
    </xf>
    <xf numFmtId="173" fontId="58" fillId="0" borderId="10" xfId="0" applyNumberFormat="1" applyFont="1" applyBorder="1" applyAlignment="1" applyProtection="1">
      <alignment horizontal="center"/>
    </xf>
    <xf numFmtId="173" fontId="58" fillId="0" borderId="53" xfId="0" applyNumberFormat="1" applyFont="1" applyBorder="1" applyAlignment="1" applyProtection="1">
      <alignment horizontal="center"/>
    </xf>
    <xf numFmtId="173" fontId="58" fillId="0" borderId="47" xfId="0" applyNumberFormat="1" applyFont="1" applyBorder="1" applyAlignment="1" applyProtection="1">
      <alignment horizontal="center"/>
    </xf>
    <xf numFmtId="173" fontId="58" fillId="0" borderId="0" xfId="0" applyNumberFormat="1" applyFont="1" applyFill="1" applyBorder="1" applyAlignment="1" applyProtection="1">
      <alignment horizontal="center"/>
    </xf>
    <xf numFmtId="173" fontId="58" fillId="0" borderId="60" xfId="0" applyNumberFormat="1" applyFont="1" applyBorder="1" applyAlignment="1" applyProtection="1">
      <alignment horizontal="center"/>
    </xf>
    <xf numFmtId="173" fontId="0" fillId="0" borderId="52" xfId="0" applyNumberFormat="1" applyBorder="1" applyProtection="1"/>
    <xf numFmtId="14" fontId="0" fillId="0" borderId="13" xfId="0" applyNumberFormat="1" applyFill="1" applyBorder="1" applyAlignment="1" applyProtection="1">
      <alignment horizontal="left"/>
    </xf>
    <xf numFmtId="174" fontId="0" fillId="0" borderId="13" xfId="0" applyNumberFormat="1" applyBorder="1" applyAlignment="1" applyProtection="1">
      <alignment horizontal="center"/>
    </xf>
    <xf numFmtId="173" fontId="0" fillId="0" borderId="13" xfId="0" applyNumberFormat="1" applyBorder="1" applyAlignment="1" applyProtection="1">
      <alignment horizontal="center"/>
    </xf>
    <xf numFmtId="173" fontId="0" fillId="0" borderId="10" xfId="0" applyNumberFormat="1" applyBorder="1" applyAlignment="1" applyProtection="1">
      <alignment horizontal="center"/>
    </xf>
    <xf numFmtId="173" fontId="0" fillId="0" borderId="53" xfId="0" applyNumberFormat="1" applyBorder="1" applyAlignment="1" applyProtection="1">
      <alignment horizontal="center"/>
    </xf>
    <xf numFmtId="173" fontId="0" fillId="0" borderId="47" xfId="0" applyNumberFormat="1" applyBorder="1" applyAlignment="1" applyProtection="1">
      <alignment horizontal="center"/>
    </xf>
    <xf numFmtId="173" fontId="0" fillId="0" borderId="0" xfId="0" applyNumberFormat="1" applyFill="1" applyBorder="1" applyAlignment="1" applyProtection="1">
      <alignment horizontal="center"/>
    </xf>
    <xf numFmtId="173" fontId="0" fillId="0" borderId="60" xfId="0" applyNumberFormat="1" applyBorder="1" applyAlignment="1" applyProtection="1">
      <alignment horizontal="center"/>
    </xf>
    <xf numFmtId="0" fontId="0" fillId="0" borderId="11" xfId="0" applyBorder="1" applyProtection="1"/>
    <xf numFmtId="170" fontId="0" fillId="0" borderId="11" xfId="0" applyNumberFormat="1" applyBorder="1" applyProtection="1"/>
    <xf numFmtId="173" fontId="0" fillId="0" borderId="11" xfId="0" applyNumberFormat="1" applyBorder="1" applyAlignment="1" applyProtection="1">
      <alignment horizontal="center"/>
    </xf>
    <xf numFmtId="173" fontId="0" fillId="0" borderId="40" xfId="0" applyNumberFormat="1" applyBorder="1" applyAlignment="1" applyProtection="1">
      <alignment horizontal="center"/>
    </xf>
    <xf numFmtId="173" fontId="0" fillId="0" borderId="54" xfId="0" applyNumberFormat="1" applyBorder="1" applyAlignment="1" applyProtection="1">
      <alignment horizontal="center"/>
    </xf>
    <xf numFmtId="173" fontId="0" fillId="0" borderId="48" xfId="0" applyNumberFormat="1" applyBorder="1" applyAlignment="1" applyProtection="1">
      <alignment horizontal="center"/>
    </xf>
    <xf numFmtId="173" fontId="0" fillId="0" borderId="55" xfId="0" applyNumberFormat="1" applyBorder="1" applyAlignment="1" applyProtection="1">
      <alignment horizontal="center"/>
    </xf>
    <xf numFmtId="0" fontId="0" fillId="0" borderId="63" xfId="0" applyBorder="1" applyProtection="1"/>
    <xf numFmtId="0" fontId="0" fillId="0" borderId="44" xfId="0" applyBorder="1" applyProtection="1"/>
    <xf numFmtId="170" fontId="0" fillId="0" borderId="44" xfId="0" applyNumberFormat="1" applyBorder="1" applyProtection="1"/>
    <xf numFmtId="173" fontId="0" fillId="0" borderId="49" xfId="0" applyNumberFormat="1" applyBorder="1" applyAlignment="1" applyProtection="1">
      <alignment horizontal="center"/>
    </xf>
    <xf numFmtId="173" fontId="0" fillId="27" borderId="50" xfId="0" applyNumberFormat="1" applyFill="1" applyBorder="1" applyAlignment="1" applyProtection="1">
      <alignment horizontal="center"/>
    </xf>
    <xf numFmtId="173" fontId="0" fillId="25" borderId="51" xfId="0" applyNumberFormat="1" applyFill="1" applyBorder="1" applyAlignment="1" applyProtection="1">
      <alignment horizontal="center"/>
    </xf>
    <xf numFmtId="173" fontId="0" fillId="0" borderId="0" xfId="0" applyNumberFormat="1" applyProtection="1"/>
    <xf numFmtId="173" fontId="0" fillId="28" borderId="53" xfId="0" applyNumberFormat="1" applyFill="1" applyBorder="1" applyAlignment="1" applyProtection="1">
      <alignment horizontal="center"/>
    </xf>
    <xf numFmtId="0" fontId="30" fillId="0" borderId="0" xfId="0" applyFont="1" applyFill="1" applyBorder="1" applyProtection="1"/>
    <xf numFmtId="173" fontId="46" fillId="0" borderId="13" xfId="0" applyNumberFormat="1" applyFont="1" applyBorder="1" applyAlignment="1" applyProtection="1">
      <alignment horizontal="center"/>
    </xf>
    <xf numFmtId="173" fontId="46" fillId="0" borderId="52" xfId="0" applyNumberFormat="1" applyFont="1" applyBorder="1" applyProtection="1"/>
    <xf numFmtId="173" fontId="46" fillId="27" borderId="53" xfId="0" applyNumberFormat="1" applyFont="1" applyFill="1" applyBorder="1" applyAlignment="1" applyProtection="1">
      <alignment horizontal="center"/>
    </xf>
    <xf numFmtId="173" fontId="46" fillId="25" borderId="62" xfId="0" applyNumberFormat="1" applyFont="1" applyFill="1" applyBorder="1" applyAlignment="1" applyProtection="1">
      <alignment horizontal="center"/>
    </xf>
    <xf numFmtId="173" fontId="46" fillId="0" borderId="0" xfId="0" applyNumberFormat="1" applyFont="1" applyFill="1" applyBorder="1" applyAlignment="1" applyProtection="1">
      <alignment horizontal="center"/>
    </xf>
    <xf numFmtId="173" fontId="46" fillId="0" borderId="0" xfId="0" applyNumberFormat="1" applyFont="1" applyProtection="1"/>
    <xf numFmtId="0" fontId="46" fillId="0" borderId="0" xfId="0" applyFont="1" applyProtection="1"/>
    <xf numFmtId="173" fontId="46" fillId="28" borderId="53" xfId="0" applyNumberFormat="1" applyFont="1" applyFill="1" applyBorder="1" applyAlignment="1" applyProtection="1">
      <alignment horizontal="center"/>
    </xf>
    <xf numFmtId="170" fontId="0" fillId="0" borderId="0" xfId="0" applyNumberFormat="1" applyBorder="1" applyProtection="1"/>
    <xf numFmtId="171" fontId="0" fillId="0" borderId="29" xfId="0" applyNumberFormat="1" applyBorder="1" applyAlignment="1" applyProtection="1">
      <alignment horizontal="center"/>
    </xf>
    <xf numFmtId="173" fontId="0" fillId="0" borderId="52" xfId="0" applyNumberFormat="1" applyBorder="1" applyAlignment="1" applyProtection="1">
      <alignment horizontal="center"/>
    </xf>
    <xf numFmtId="173" fontId="0" fillId="27" borderId="54" xfId="0" applyNumberFormat="1" applyFill="1" applyBorder="1" applyAlignment="1" applyProtection="1">
      <alignment horizontal="center"/>
    </xf>
    <xf numFmtId="173" fontId="0" fillId="25" borderId="55" xfId="0" applyNumberFormat="1" applyFill="1" applyBorder="1" applyAlignment="1" applyProtection="1">
      <alignment horizontal="center"/>
    </xf>
    <xf numFmtId="173" fontId="0" fillId="28" borderId="54" xfId="0" applyNumberFormat="1" applyFill="1" applyBorder="1" applyAlignment="1" applyProtection="1">
      <alignment horizontal="center"/>
    </xf>
    <xf numFmtId="171" fontId="0" fillId="0" borderId="0" xfId="0" applyNumberFormat="1" applyBorder="1" applyAlignment="1" applyProtection="1">
      <alignment horizontal="center"/>
    </xf>
    <xf numFmtId="171" fontId="0" fillId="0" borderId="0" xfId="0" applyNumberFormat="1" applyProtection="1"/>
    <xf numFmtId="171" fontId="0" fillId="0" borderId="0" xfId="0" applyNumberFormat="1" applyFill="1" applyBorder="1" applyProtection="1"/>
    <xf numFmtId="0" fontId="30" fillId="27" borderId="45" xfId="0" applyFont="1" applyFill="1" applyBorder="1" applyProtection="1"/>
    <xf numFmtId="170" fontId="0" fillId="27" borderId="44" xfId="0" applyNumberFormat="1" applyFill="1" applyBorder="1" applyProtection="1"/>
    <xf numFmtId="171" fontId="0" fillId="27" borderId="44" xfId="0" applyNumberFormat="1" applyFill="1" applyBorder="1" applyProtection="1"/>
    <xf numFmtId="0" fontId="0" fillId="27" borderId="44" xfId="0" applyFill="1" applyBorder="1" applyProtection="1"/>
    <xf numFmtId="173" fontId="46" fillId="27" borderId="15" xfId="0" applyNumberFormat="1" applyFont="1" applyFill="1" applyBorder="1" applyAlignment="1" applyProtection="1">
      <alignment horizontal="center"/>
    </xf>
    <xf numFmtId="0" fontId="30" fillId="27" borderId="46" xfId="0" applyFont="1" applyFill="1" applyBorder="1" applyProtection="1"/>
    <xf numFmtId="170" fontId="0" fillId="27" borderId="37" xfId="0" applyNumberFormat="1" applyFill="1" applyBorder="1" applyProtection="1"/>
    <xf numFmtId="171" fontId="0" fillId="27" borderId="37" xfId="0" applyNumberFormat="1" applyFill="1" applyBorder="1" applyProtection="1"/>
    <xf numFmtId="171" fontId="0" fillId="27" borderId="37" xfId="0" applyNumberFormat="1" applyFill="1" applyBorder="1" applyAlignment="1" applyProtection="1">
      <alignment horizontal="center"/>
    </xf>
    <xf numFmtId="173" fontId="0" fillId="27" borderId="16" xfId="0" applyNumberFormat="1" applyFill="1" applyBorder="1" applyAlignment="1" applyProtection="1">
      <alignment horizontal="center"/>
    </xf>
    <xf numFmtId="170" fontId="0" fillId="0" borderId="0" xfId="0" applyNumberFormat="1" applyFill="1" applyBorder="1" applyProtection="1"/>
    <xf numFmtId="171" fontId="0" fillId="0" borderId="0" xfId="0" applyNumberFormat="1" applyFill="1" applyBorder="1" applyAlignment="1" applyProtection="1">
      <alignment horizontal="center"/>
    </xf>
    <xf numFmtId="173" fontId="0" fillId="0" borderId="0" xfId="0" applyNumberFormat="1" applyFill="1" applyBorder="1" applyProtection="1"/>
    <xf numFmtId="170" fontId="30" fillId="25" borderId="45" xfId="0" applyNumberFormat="1" applyFont="1" applyFill="1" applyBorder="1" applyProtection="1"/>
    <xf numFmtId="171" fontId="0" fillId="25" borderId="44" xfId="0" applyNumberFormat="1" applyFill="1" applyBorder="1" applyProtection="1"/>
    <xf numFmtId="173" fontId="0" fillId="25" borderId="44" xfId="0" applyNumberFormat="1" applyFill="1" applyBorder="1" applyProtection="1"/>
    <xf numFmtId="173" fontId="46" fillId="25" borderId="15" xfId="0" applyNumberFormat="1" applyFont="1" applyFill="1" applyBorder="1" applyAlignment="1" applyProtection="1">
      <alignment horizontal="center"/>
    </xf>
    <xf numFmtId="170" fontId="30" fillId="25" borderId="46" xfId="0" applyNumberFormat="1" applyFont="1" applyFill="1" applyBorder="1" applyProtection="1"/>
    <xf numFmtId="171" fontId="0" fillId="25" borderId="37" xfId="0" applyNumberFormat="1" applyFill="1" applyBorder="1" applyProtection="1"/>
    <xf numFmtId="173" fontId="0" fillId="25" borderId="37" xfId="0" applyNumberFormat="1" applyFill="1" applyBorder="1" applyProtection="1"/>
    <xf numFmtId="173" fontId="0" fillId="25" borderId="16" xfId="0" applyNumberFormat="1" applyFill="1" applyBorder="1" applyAlignment="1" applyProtection="1">
      <alignment horizontal="center"/>
    </xf>
    <xf numFmtId="170" fontId="30" fillId="28" borderId="45" xfId="0" applyNumberFormat="1" applyFont="1" applyFill="1" applyBorder="1" applyProtection="1"/>
    <xf numFmtId="171" fontId="0" fillId="28" borderId="44" xfId="0" applyNumberFormat="1" applyFill="1" applyBorder="1" applyProtection="1"/>
    <xf numFmtId="173" fontId="0" fillId="28" borderId="15" xfId="0" applyNumberFormat="1" applyFill="1" applyBorder="1" applyAlignment="1" applyProtection="1">
      <alignment horizontal="center"/>
    </xf>
    <xf numFmtId="170" fontId="30" fillId="28" borderId="46" xfId="0" applyNumberFormat="1" applyFont="1" applyFill="1" applyBorder="1" applyProtection="1"/>
    <xf numFmtId="171" fontId="0" fillId="28" borderId="37" xfId="0" applyNumberFormat="1" applyFill="1" applyBorder="1" applyProtection="1"/>
    <xf numFmtId="173" fontId="0" fillId="28" borderId="16" xfId="0" applyNumberFormat="1" applyFill="1" applyBorder="1" applyAlignment="1" applyProtection="1">
      <alignment horizontal="center"/>
    </xf>
    <xf numFmtId="0" fontId="32" fillId="29" borderId="10" xfId="0" applyFont="1" applyFill="1" applyBorder="1" applyProtection="1"/>
    <xf numFmtId="0" fontId="32" fillId="29" borderId="0" xfId="0" applyFont="1" applyFill="1" applyBorder="1" applyProtection="1"/>
    <xf numFmtId="0" fontId="32" fillId="29" borderId="0" xfId="0" applyFont="1" applyFill="1" applyBorder="1" applyAlignment="1" applyProtection="1">
      <alignment horizontal="center"/>
    </xf>
    <xf numFmtId="0" fontId="45" fillId="29" borderId="13" xfId="0" applyFont="1" applyFill="1" applyBorder="1" applyProtection="1"/>
    <xf numFmtId="0" fontId="45" fillId="29" borderId="0" xfId="0" applyFont="1" applyFill="1" applyProtection="1"/>
    <xf numFmtId="0" fontId="32" fillId="29" borderId="61" xfId="0" applyFont="1" applyFill="1" applyBorder="1" applyAlignment="1" applyProtection="1">
      <alignment horizontal="center"/>
    </xf>
    <xf numFmtId="0" fontId="27" fillId="0" borderId="10" xfId="0" applyFont="1" applyBorder="1" applyAlignment="1" applyProtection="1">
      <alignment horizontal="center"/>
    </xf>
    <xf numFmtId="175" fontId="27" fillId="0" borderId="10" xfId="0" applyNumberFormat="1" applyFont="1" applyBorder="1" applyAlignment="1" applyProtection="1">
      <alignment horizontal="center"/>
    </xf>
    <xf numFmtId="175" fontId="27" fillId="0" borderId="40" xfId="0" applyNumberFormat="1" applyFont="1" applyBorder="1" applyAlignment="1" applyProtection="1">
      <alignment horizontal="center"/>
    </xf>
    <xf numFmtId="0" fontId="58" fillId="0" borderId="65" xfId="0" applyFont="1" applyBorder="1" applyProtection="1"/>
    <xf numFmtId="0" fontId="58" fillId="0" borderId="66" xfId="0" applyFont="1" applyBorder="1" applyProtection="1"/>
    <xf numFmtId="0" fontId="0" fillId="0" borderId="49" xfId="0" applyBorder="1" applyProtection="1"/>
    <xf numFmtId="14" fontId="58" fillId="0" borderId="13" xfId="0" applyNumberFormat="1" applyFont="1" applyBorder="1" applyAlignment="1" applyProtection="1">
      <alignment horizontal="left"/>
    </xf>
    <xf numFmtId="173" fontId="58" fillId="0" borderId="13" xfId="0" applyNumberFormat="1" applyFont="1" applyBorder="1" applyProtection="1"/>
    <xf numFmtId="0" fontId="0" fillId="0" borderId="29" xfId="0" applyBorder="1" applyProtection="1"/>
    <xf numFmtId="173" fontId="0" fillId="0" borderId="29" xfId="0" applyNumberFormat="1" applyBorder="1" applyAlignment="1" applyProtection="1">
      <alignment horizontal="center"/>
    </xf>
    <xf numFmtId="173" fontId="0" fillId="0" borderId="14" xfId="0" applyNumberFormat="1" applyBorder="1" applyAlignment="1" applyProtection="1">
      <alignment horizontal="center"/>
    </xf>
    <xf numFmtId="173" fontId="28" fillId="0" borderId="29" xfId="0" applyNumberFormat="1" applyFont="1" applyBorder="1" applyProtection="1"/>
    <xf numFmtId="0" fontId="0" fillId="0" borderId="21" xfId="0" applyBorder="1" applyProtection="1"/>
    <xf numFmtId="173" fontId="0" fillId="0" borderId="12" xfId="0" applyNumberFormat="1" applyBorder="1" applyAlignment="1" applyProtection="1">
      <alignment horizontal="center"/>
    </xf>
    <xf numFmtId="173" fontId="0" fillId="0" borderId="20" xfId="0" applyNumberFormat="1" applyBorder="1" applyAlignment="1" applyProtection="1">
      <alignment horizontal="center"/>
    </xf>
    <xf numFmtId="173" fontId="0" fillId="27" borderId="53" xfId="0" applyNumberFormat="1" applyFill="1" applyBorder="1" applyAlignment="1" applyProtection="1">
      <alignment horizontal="center"/>
    </xf>
    <xf numFmtId="173" fontId="0" fillId="25" borderId="53" xfId="0" applyNumberFormat="1" applyFill="1" applyBorder="1" applyAlignment="1" applyProtection="1">
      <alignment horizontal="center"/>
    </xf>
    <xf numFmtId="173" fontId="28" fillId="30" borderId="53" xfId="0" applyNumberFormat="1" applyFont="1" applyFill="1" applyBorder="1" applyAlignment="1" applyProtection="1">
      <alignment horizontal="center"/>
    </xf>
    <xf numFmtId="173" fontId="46" fillId="0" borderId="10" xfId="0" applyNumberFormat="1" applyFont="1" applyBorder="1" applyAlignment="1" applyProtection="1">
      <alignment horizontal="center"/>
    </xf>
    <xf numFmtId="173" fontId="46" fillId="25" borderId="53" xfId="0" applyNumberFormat="1" applyFont="1" applyFill="1" applyBorder="1" applyAlignment="1" applyProtection="1">
      <alignment horizontal="center"/>
    </xf>
    <xf numFmtId="173" fontId="46" fillId="30" borderId="53" xfId="0" applyNumberFormat="1" applyFont="1" applyFill="1" applyBorder="1" applyAlignment="1" applyProtection="1">
      <alignment horizontal="center"/>
    </xf>
    <xf numFmtId="173" fontId="0" fillId="25" borderId="54" xfId="0" applyNumberFormat="1" applyFill="1" applyBorder="1" applyAlignment="1" applyProtection="1">
      <alignment horizontal="center"/>
    </xf>
    <xf numFmtId="173" fontId="28" fillId="30" borderId="54" xfId="0" applyNumberFormat="1" applyFont="1" applyFill="1" applyBorder="1" applyAlignment="1" applyProtection="1">
      <alignment horizontal="center"/>
    </xf>
    <xf numFmtId="5" fontId="0" fillId="0" borderId="0" xfId="0" applyNumberFormat="1" applyBorder="1" applyAlignment="1" applyProtection="1">
      <alignment horizontal="center"/>
    </xf>
    <xf numFmtId="5" fontId="46" fillId="27" borderId="15" xfId="0" applyNumberFormat="1" applyFont="1" applyFill="1" applyBorder="1" applyAlignment="1" applyProtection="1">
      <alignment horizontal="center"/>
    </xf>
    <xf numFmtId="0" fontId="0" fillId="27" borderId="37" xfId="0" applyFill="1" applyBorder="1" applyProtection="1"/>
    <xf numFmtId="5" fontId="30" fillId="27" borderId="37" xfId="0" applyNumberFormat="1" applyFont="1" applyFill="1" applyBorder="1" applyAlignment="1" applyProtection="1">
      <alignment horizontal="center"/>
    </xf>
    <xf numFmtId="169" fontId="0" fillId="27" borderId="37" xfId="0" applyNumberFormat="1" applyFill="1" applyBorder="1" applyAlignment="1" applyProtection="1">
      <alignment horizontal="center"/>
    </xf>
    <xf numFmtId="169" fontId="0" fillId="27" borderId="16" xfId="0" applyNumberFormat="1" applyFill="1" applyBorder="1" applyAlignment="1" applyProtection="1">
      <alignment horizontal="center"/>
    </xf>
    <xf numFmtId="0" fontId="30" fillId="25" borderId="45" xfId="0" applyFont="1" applyFill="1" applyBorder="1" applyProtection="1"/>
    <xf numFmtId="0" fontId="0" fillId="25" borderId="44" xfId="0" applyFill="1" applyBorder="1" applyProtection="1"/>
    <xf numFmtId="5" fontId="46" fillId="25" borderId="15" xfId="0" applyNumberFormat="1" applyFont="1" applyFill="1" applyBorder="1" applyAlignment="1" applyProtection="1">
      <alignment horizontal="center"/>
    </xf>
    <xf numFmtId="5" fontId="0" fillId="0" borderId="0" xfId="0" applyNumberFormat="1" applyFill="1" applyBorder="1" applyAlignment="1" applyProtection="1">
      <alignment horizontal="center"/>
    </xf>
    <xf numFmtId="0" fontId="30" fillId="25" borderId="46" xfId="0" applyFont="1" applyFill="1" applyBorder="1" applyProtection="1"/>
    <xf numFmtId="0" fontId="0" fillId="25" borderId="37" xfId="0" applyFill="1" applyBorder="1" applyProtection="1"/>
    <xf numFmtId="169" fontId="0" fillId="25" borderId="16" xfId="0" applyNumberFormat="1" applyFill="1" applyBorder="1" applyAlignment="1" applyProtection="1">
      <alignment horizontal="center"/>
    </xf>
    <xf numFmtId="169" fontId="0" fillId="0" borderId="0" xfId="0" applyNumberFormat="1" applyFill="1" applyBorder="1" applyAlignment="1" applyProtection="1">
      <alignment horizontal="center"/>
    </xf>
    <xf numFmtId="170" fontId="30" fillId="30" borderId="45" xfId="0" applyNumberFormat="1" applyFont="1" applyFill="1" applyBorder="1" applyProtection="1"/>
    <xf numFmtId="171" fontId="0" fillId="30" borderId="44" xfId="0" applyNumberFormat="1" applyFill="1" applyBorder="1" applyProtection="1"/>
    <xf numFmtId="5" fontId="27" fillId="30" borderId="15" xfId="0" applyNumberFormat="1" applyFont="1" applyFill="1" applyBorder="1" applyAlignment="1" applyProtection="1">
      <alignment horizontal="center"/>
    </xf>
    <xf numFmtId="170" fontId="30" fillId="30" borderId="46" xfId="0" applyNumberFormat="1" applyFont="1" applyFill="1" applyBorder="1" applyProtection="1"/>
    <xf numFmtId="171" fontId="0" fillId="30" borderId="37" xfId="0" applyNumberFormat="1" applyFill="1" applyBorder="1" applyProtection="1"/>
    <xf numFmtId="169" fontId="0" fillId="30" borderId="16" xfId="0" applyNumberFormat="1" applyFill="1" applyBorder="1" applyAlignment="1" applyProtection="1">
      <alignment horizontal="center"/>
    </xf>
    <xf numFmtId="0" fontId="0" fillId="36" borderId="19" xfId="0" applyFill="1" applyBorder="1" applyAlignment="1" applyProtection="1">
      <alignment horizontal="centerContinuous"/>
    </xf>
    <xf numFmtId="5" fontId="0" fillId="36" borderId="19" xfId="0" applyNumberFormat="1" applyFill="1" applyBorder="1" applyAlignment="1" applyProtection="1">
      <alignment horizontal="centerContinuous"/>
    </xf>
    <xf numFmtId="5" fontId="0" fillId="36" borderId="34" xfId="0" applyNumberFormat="1" applyFill="1" applyBorder="1" applyAlignment="1" applyProtection="1">
      <alignment horizontal="centerContinuous"/>
    </xf>
    <xf numFmtId="167" fontId="0" fillId="0" borderId="0" xfId="0" applyNumberFormat="1" applyFill="1" applyAlignment="1" applyProtection="1">
      <alignment horizontal="left"/>
    </xf>
    <xf numFmtId="0" fontId="0" fillId="0" borderId="0" xfId="0" applyFill="1" applyAlignment="1" applyProtection="1">
      <alignment horizontal="left"/>
    </xf>
    <xf numFmtId="0" fontId="0" fillId="0" borderId="0" xfId="0" applyFill="1" applyAlignment="1" applyProtection="1">
      <alignment vertical="top" wrapText="1"/>
    </xf>
    <xf numFmtId="0" fontId="1" fillId="0" borderId="0" xfId="0" applyFont="1" applyAlignment="1" applyProtection="1"/>
    <xf numFmtId="0" fontId="0" fillId="0" borderId="0" xfId="0" applyAlignment="1" applyProtection="1"/>
    <xf numFmtId="0" fontId="59" fillId="0" borderId="0" xfId="0" applyFont="1" applyFill="1" applyBorder="1" applyAlignment="1" applyProtection="1"/>
    <xf numFmtId="0" fontId="27" fillId="0" borderId="68" xfId="38" applyFont="1" applyFill="1" applyBorder="1" applyAlignment="1" applyProtection="1">
      <alignment vertical="top" wrapText="1"/>
    </xf>
    <xf numFmtId="0" fontId="1" fillId="0" borderId="31" xfId="0" applyFont="1" applyFill="1" applyBorder="1" applyProtection="1"/>
    <xf numFmtId="0" fontId="1" fillId="0" borderId="83" xfId="0" applyFont="1" applyFill="1" applyBorder="1" applyAlignment="1" applyProtection="1">
      <alignment horizontal="right"/>
    </xf>
    <xf numFmtId="17" fontId="0" fillId="0" borderId="31" xfId="0" quotePrefix="1" applyNumberFormat="1" applyFill="1" applyBorder="1" applyProtection="1"/>
    <xf numFmtId="0" fontId="76" fillId="0" borderId="62" xfId="0" applyFont="1" applyFill="1" applyBorder="1" applyAlignment="1" applyProtection="1">
      <alignment horizontal="left"/>
    </xf>
    <xf numFmtId="167" fontId="46" fillId="0" borderId="12" xfId="0" applyNumberFormat="1" applyFont="1" applyFill="1" applyBorder="1" applyAlignment="1" applyProtection="1">
      <alignment horizontal="left"/>
    </xf>
    <xf numFmtId="0" fontId="46" fillId="0" borderId="12" xfId="0" applyFont="1" applyFill="1" applyBorder="1" applyAlignment="1" applyProtection="1">
      <alignment horizontal="left"/>
    </xf>
    <xf numFmtId="5" fontId="46" fillId="0" borderId="12" xfId="0" applyNumberFormat="1" applyFont="1" applyFill="1" applyBorder="1" applyProtection="1"/>
    <xf numFmtId="0" fontId="0" fillId="0" borderId="99" xfId="0" applyFill="1" applyBorder="1" applyProtection="1"/>
    <xf numFmtId="5" fontId="1" fillId="0" borderId="32" xfId="0" applyNumberFormat="1" applyFont="1" applyFill="1" applyBorder="1" applyProtection="1"/>
    <xf numFmtId="5" fontId="1" fillId="0" borderId="85" xfId="38" applyNumberFormat="1" applyFont="1" applyFill="1" applyBorder="1" applyAlignment="1" applyProtection="1">
      <alignment horizontal="right"/>
    </xf>
    <xf numFmtId="167" fontId="0" fillId="0" borderId="0" xfId="0" applyNumberFormat="1" applyFill="1" applyBorder="1" applyAlignment="1" applyProtection="1">
      <alignment horizontal="left"/>
    </xf>
    <xf numFmtId="0" fontId="0" fillId="0" borderId="0" xfId="0" applyFill="1" applyBorder="1" applyAlignment="1" applyProtection="1">
      <alignment horizontal="left"/>
    </xf>
    <xf numFmtId="5" fontId="0" fillId="0" borderId="0" xfId="0" applyNumberFormat="1" applyFill="1" applyBorder="1" applyProtection="1"/>
    <xf numFmtId="167" fontId="27" fillId="0" borderId="68" xfId="0" applyNumberFormat="1" applyFont="1" applyFill="1" applyBorder="1" applyAlignment="1">
      <alignment horizontal="left"/>
    </xf>
    <xf numFmtId="0" fontId="27" fillId="0" borderId="68" xfId="0" applyFont="1" applyFill="1" applyBorder="1" applyAlignment="1">
      <alignment horizontal="left"/>
    </xf>
    <xf numFmtId="0" fontId="27" fillId="0" borderId="68" xfId="0" applyFont="1" applyFill="1" applyBorder="1" applyAlignment="1">
      <alignment horizontal="left" wrapText="1"/>
    </xf>
    <xf numFmtId="5" fontId="27" fillId="0" borderId="68" xfId="0" applyNumberFormat="1" applyFont="1" applyFill="1" applyBorder="1"/>
    <xf numFmtId="0" fontId="27" fillId="0" borderId="68" xfId="0" applyFont="1" applyFill="1" applyBorder="1" applyAlignment="1">
      <alignment wrapText="1"/>
    </xf>
    <xf numFmtId="5" fontId="1" fillId="0" borderId="100" xfId="38" applyNumberFormat="1" applyFill="1" applyBorder="1" applyAlignment="1" applyProtection="1">
      <alignment horizontal="right"/>
      <protection locked="0"/>
    </xf>
    <xf numFmtId="167" fontId="0" fillId="0" borderId="32" xfId="0" applyNumberFormat="1" applyFill="1" applyBorder="1" applyAlignment="1" applyProtection="1">
      <alignment horizontal="left"/>
      <protection locked="0"/>
    </xf>
    <xf numFmtId="0" fontId="27" fillId="38" borderId="20" xfId="38" applyFont="1" applyFill="1" applyBorder="1" applyAlignment="1">
      <alignment horizontal="center"/>
    </xf>
    <xf numFmtId="167" fontId="1" fillId="38" borderId="21" xfId="38" applyNumberFormat="1" applyFill="1" applyBorder="1" applyAlignment="1">
      <alignment horizontal="center"/>
    </xf>
    <xf numFmtId="0" fontId="1" fillId="38" borderId="21" xfId="38" applyFill="1" applyBorder="1" applyAlignment="1">
      <alignment horizontal="center"/>
    </xf>
    <xf numFmtId="5" fontId="27" fillId="38" borderId="21" xfId="38" applyNumberFormat="1" applyFont="1" applyFill="1" applyBorder="1" applyAlignment="1">
      <alignment horizontal="center"/>
    </xf>
    <xf numFmtId="5" fontId="27" fillId="38" borderId="22" xfId="38" applyNumberFormat="1" applyFont="1" applyFill="1" applyBorder="1" applyAlignment="1">
      <alignment horizontal="center"/>
    </xf>
    <xf numFmtId="0" fontId="1" fillId="38" borderId="14" xfId="38" applyFill="1" applyBorder="1" applyAlignment="1">
      <alignment horizontal="center"/>
    </xf>
    <xf numFmtId="167" fontId="1" fillId="38" borderId="19" xfId="38" applyNumberFormat="1" applyFill="1" applyBorder="1" applyAlignment="1">
      <alignment horizontal="center"/>
    </xf>
    <xf numFmtId="0" fontId="1" fillId="38" borderId="19" xfId="38" applyFill="1" applyBorder="1" applyAlignment="1">
      <alignment horizontal="center"/>
    </xf>
    <xf numFmtId="5" fontId="1" fillId="38" borderId="19" xfId="38" applyNumberFormat="1" applyFill="1" applyBorder="1" applyAlignment="1">
      <alignment horizontal="center"/>
    </xf>
    <xf numFmtId="5" fontId="1" fillId="38" borderId="34" xfId="38" applyNumberFormat="1" applyFill="1" applyBorder="1" applyAlignment="1">
      <alignment horizontal="center"/>
    </xf>
    <xf numFmtId="0" fontId="27" fillId="38" borderId="20" xfId="38" applyFont="1" applyFill="1" applyBorder="1" applyAlignment="1" applyProtection="1">
      <alignment horizontal="center"/>
    </xf>
    <xf numFmtId="167" fontId="1" fillId="38" borderId="21" xfId="38" applyNumberFormat="1" applyFill="1" applyBorder="1" applyAlignment="1" applyProtection="1">
      <alignment horizontal="center"/>
    </xf>
    <xf numFmtId="0" fontId="1" fillId="38" borderId="21" xfId="38" applyFill="1" applyBorder="1" applyAlignment="1" applyProtection="1">
      <alignment horizontal="center"/>
    </xf>
    <xf numFmtId="5" fontId="27" fillId="38" borderId="21" xfId="38" applyNumberFormat="1" applyFont="1" applyFill="1" applyBorder="1" applyAlignment="1" applyProtection="1">
      <alignment horizontal="center"/>
    </xf>
    <xf numFmtId="5" fontId="27" fillId="38" borderId="22" xfId="38" applyNumberFormat="1" applyFont="1" applyFill="1" applyBorder="1" applyAlignment="1" applyProtection="1">
      <alignment horizontal="center"/>
    </xf>
    <xf numFmtId="0" fontId="1" fillId="38" borderId="14" xfId="38" applyFill="1" applyBorder="1" applyAlignment="1" applyProtection="1">
      <alignment horizontal="center"/>
    </xf>
    <xf numFmtId="167" fontId="1" fillId="38" borderId="19" xfId="38" applyNumberFormat="1" applyFill="1" applyBorder="1" applyAlignment="1" applyProtection="1">
      <alignment horizontal="center"/>
    </xf>
    <xf numFmtId="0" fontId="1" fillId="38" borderId="19" xfId="38" applyFill="1" applyBorder="1" applyAlignment="1" applyProtection="1">
      <alignment horizontal="center"/>
    </xf>
    <xf numFmtId="5" fontId="1" fillId="38" borderId="19" xfId="38" applyNumberFormat="1" applyFill="1" applyBorder="1" applyAlignment="1" applyProtection="1">
      <alignment horizontal="center"/>
    </xf>
    <xf numFmtId="5" fontId="1" fillId="38" borderId="34" xfId="38" applyNumberFormat="1" applyFill="1" applyBorder="1" applyAlignment="1" applyProtection="1">
      <alignment horizontal="center"/>
    </xf>
    <xf numFmtId="167" fontId="1" fillId="0" borderId="0" xfId="38" applyNumberFormat="1" applyFill="1" applyAlignment="1" applyProtection="1">
      <alignment horizontal="left"/>
    </xf>
    <xf numFmtId="167" fontId="1" fillId="0" borderId="31" xfId="38" applyNumberFormat="1" applyFill="1" applyBorder="1" applyAlignment="1" applyProtection="1">
      <alignment horizontal="left"/>
    </xf>
    <xf numFmtId="0" fontId="1" fillId="0" borderId="30" xfId="0" applyFont="1" applyFill="1" applyBorder="1" applyAlignment="1" applyProtection="1">
      <alignment horizontal="left"/>
      <protection locked="0"/>
    </xf>
    <xf numFmtId="167" fontId="1" fillId="0" borderId="30" xfId="0" applyNumberFormat="1" applyFont="1" applyFill="1" applyBorder="1" applyAlignment="1" applyProtection="1">
      <alignment horizontal="left"/>
      <protection locked="0"/>
    </xf>
    <xf numFmtId="5" fontId="27" fillId="0" borderId="0" xfId="38" applyNumberFormat="1" applyFont="1" applyFill="1" applyBorder="1" applyProtection="1">
      <protection locked="0"/>
    </xf>
    <xf numFmtId="5" fontId="27" fillId="0" borderId="19" xfId="38" applyNumberFormat="1" applyFont="1" applyFill="1" applyBorder="1" applyProtection="1">
      <protection locked="0"/>
    </xf>
    <xf numFmtId="0" fontId="1" fillId="0" borderId="0" xfId="38" applyFill="1" applyAlignment="1">
      <alignment horizontal="center" vertical="center"/>
    </xf>
    <xf numFmtId="0" fontId="1" fillId="0" borderId="10" xfId="0" applyNumberFormat="1" applyFont="1" applyFill="1" applyBorder="1" applyAlignment="1" applyProtection="1">
      <alignment horizontal="left" vertical="center" wrapText="1"/>
    </xf>
    <xf numFmtId="0" fontId="1" fillId="0" borderId="23" xfId="0" applyNumberFormat="1" applyFont="1" applyFill="1" applyBorder="1" applyAlignment="1" applyProtection="1">
      <alignment horizontal="left" vertical="center" wrapText="1"/>
    </xf>
    <xf numFmtId="0" fontId="1" fillId="0" borderId="14" xfId="0" applyNumberFormat="1" applyFont="1" applyFill="1" applyBorder="1" applyAlignment="1" applyProtection="1">
      <alignment horizontal="left" vertical="center" wrapText="1"/>
    </xf>
    <xf numFmtId="0" fontId="1" fillId="0" borderId="34" xfId="0" applyNumberFormat="1" applyFont="1" applyFill="1" applyBorder="1" applyAlignment="1" applyProtection="1">
      <alignment horizontal="left" vertical="center" wrapText="1"/>
    </xf>
    <xf numFmtId="0" fontId="1" fillId="0" borderId="10" xfId="0" applyFont="1" applyFill="1" applyBorder="1" applyAlignment="1" applyProtection="1">
      <alignment vertical="center" wrapText="1"/>
    </xf>
    <xf numFmtId="0" fontId="0" fillId="0" borderId="23" xfId="0" applyBorder="1" applyAlignment="1" applyProtection="1">
      <alignment vertical="center" wrapText="1"/>
    </xf>
    <xf numFmtId="0" fontId="0" fillId="0" borderId="10" xfId="0" applyBorder="1" applyAlignment="1" applyProtection="1">
      <alignment vertical="center" wrapText="1"/>
    </xf>
    <xf numFmtId="0" fontId="1" fillId="0" borderId="10" xfId="0" applyNumberFormat="1" applyFont="1" applyBorder="1" applyAlignment="1" applyProtection="1">
      <alignment horizontal="left" vertical="center" wrapText="1"/>
    </xf>
    <xf numFmtId="0" fontId="1" fillId="0" borderId="10" xfId="0" applyFont="1" applyFill="1" applyBorder="1" applyAlignment="1" applyProtection="1">
      <alignment horizontal="left" vertical="center" wrapText="1"/>
    </xf>
    <xf numFmtId="0" fontId="1" fillId="0" borderId="23" xfId="0" applyFont="1" applyFill="1" applyBorder="1" applyAlignment="1" applyProtection="1">
      <alignment horizontal="left" vertical="center" wrapText="1"/>
    </xf>
    <xf numFmtId="0" fontId="1" fillId="0" borderId="10" xfId="0" applyFont="1" applyBorder="1" applyAlignment="1" applyProtection="1">
      <alignment horizontal="left" vertical="center" wrapText="1"/>
    </xf>
    <xf numFmtId="0" fontId="0" fillId="0" borderId="23" xfId="0" applyBorder="1" applyAlignment="1" applyProtection="1">
      <alignment horizontal="left" vertical="center" wrapText="1"/>
    </xf>
    <xf numFmtId="0" fontId="0" fillId="0" borderId="10" xfId="0" applyBorder="1" applyAlignment="1" applyProtection="1">
      <alignment horizontal="left" vertical="center" wrapText="1"/>
    </xf>
    <xf numFmtId="0" fontId="1" fillId="0" borderId="14" xfId="0" applyFont="1" applyFill="1" applyBorder="1" applyAlignment="1" applyProtection="1">
      <alignment horizontal="left" vertical="center" wrapText="1"/>
    </xf>
    <xf numFmtId="0" fontId="1" fillId="0" borderId="34" xfId="0" applyFont="1" applyFill="1" applyBorder="1" applyAlignment="1" applyProtection="1">
      <alignment horizontal="left" vertical="center" wrapText="1"/>
    </xf>
    <xf numFmtId="0" fontId="1" fillId="0" borderId="10" xfId="0" applyNumberFormat="1" applyFont="1" applyBorder="1" applyAlignment="1" applyProtection="1">
      <alignment vertical="center" wrapText="1"/>
    </xf>
    <xf numFmtId="0" fontId="1" fillId="0" borderId="10" xfId="0" applyFont="1" applyBorder="1" applyAlignment="1" applyProtection="1">
      <alignment vertical="center" wrapText="1"/>
    </xf>
    <xf numFmtId="0" fontId="27" fillId="0" borderId="10" xfId="0" applyFont="1" applyFill="1" applyBorder="1" applyAlignment="1" applyProtection="1">
      <alignment vertical="center" wrapText="1"/>
    </xf>
    <xf numFmtId="0" fontId="1" fillId="0" borderId="23" xfId="0" applyFont="1" applyBorder="1" applyAlignment="1" applyProtection="1">
      <alignment horizontal="left" vertical="center" wrapText="1"/>
    </xf>
    <xf numFmtId="0" fontId="1" fillId="0" borderId="23" xfId="0" applyFont="1" applyBorder="1" applyAlignment="1" applyProtection="1">
      <alignment vertical="center" wrapText="1"/>
    </xf>
    <xf numFmtId="0" fontId="1" fillId="0" borderId="10" xfId="0" applyNumberFormat="1" applyFont="1" applyFill="1" applyBorder="1" applyAlignment="1" applyProtection="1">
      <alignment vertical="center" wrapText="1"/>
    </xf>
    <xf numFmtId="0" fontId="68" fillId="0" borderId="0" xfId="0" applyFont="1" applyAlignment="1">
      <alignment horizontal="left" vertical="center"/>
    </xf>
    <xf numFmtId="0" fontId="24" fillId="0" borderId="24" xfId="0" applyFont="1" applyBorder="1" applyAlignment="1" applyProtection="1">
      <alignment horizontal="left"/>
      <protection locked="0"/>
    </xf>
    <xf numFmtId="0" fontId="24" fillId="0" borderId="25" xfId="0" applyFont="1" applyBorder="1" applyAlignment="1" applyProtection="1">
      <alignment horizontal="left"/>
      <protection locked="0"/>
    </xf>
    <xf numFmtId="0" fontId="21" fillId="0" borderId="60" xfId="0" applyFont="1" applyBorder="1" applyAlignment="1">
      <alignment wrapText="1"/>
    </xf>
    <xf numFmtId="0" fontId="21" fillId="0" borderId="0" xfId="0" applyFont="1" applyBorder="1" applyAlignment="1">
      <alignment wrapText="1"/>
    </xf>
    <xf numFmtId="0" fontId="21" fillId="0" borderId="61" xfId="0" applyFont="1" applyBorder="1" applyAlignment="1">
      <alignment wrapText="1"/>
    </xf>
    <xf numFmtId="0" fontId="83" fillId="0" borderId="60" xfId="0" applyFont="1" applyFill="1" applyBorder="1" applyAlignment="1">
      <alignment horizontal="left" wrapText="1"/>
    </xf>
    <xf numFmtId="0" fontId="83" fillId="0" borderId="0" xfId="0" applyFont="1" applyFill="1" applyBorder="1" applyAlignment="1">
      <alignment horizontal="left" wrapText="1"/>
    </xf>
    <xf numFmtId="0" fontId="83" fillId="0" borderId="61" xfId="0" applyFont="1" applyFill="1" applyBorder="1" applyAlignment="1">
      <alignment horizontal="left" wrapText="1"/>
    </xf>
    <xf numFmtId="0" fontId="21" fillId="0" borderId="60" xfId="0" applyFont="1" applyFill="1" applyBorder="1" applyAlignment="1">
      <alignment wrapText="1"/>
    </xf>
    <xf numFmtId="0" fontId="1" fillId="0" borderId="0" xfId="0" applyFont="1" applyFill="1" applyBorder="1" applyAlignment="1">
      <alignment wrapText="1"/>
    </xf>
    <xf numFmtId="0" fontId="1" fillId="0" borderId="60" xfId="0" applyFont="1" applyFill="1" applyBorder="1" applyAlignment="1">
      <alignment wrapText="1"/>
    </xf>
    <xf numFmtId="0" fontId="21" fillId="0" borderId="10" xfId="0" applyFont="1" applyFill="1" applyBorder="1" applyAlignment="1">
      <alignment wrapText="1"/>
    </xf>
    <xf numFmtId="0" fontId="54" fillId="0" borderId="0" xfId="0" applyFont="1" applyFill="1" applyAlignment="1">
      <alignment wrapText="1"/>
    </xf>
    <xf numFmtId="0" fontId="54" fillId="0" borderId="10" xfId="0" applyFont="1" applyFill="1" applyBorder="1" applyAlignment="1">
      <alignment wrapText="1"/>
    </xf>
    <xf numFmtId="0" fontId="68" fillId="0" borderId="13" xfId="0" applyFont="1" applyBorder="1" applyAlignment="1">
      <alignment horizontal="center" wrapText="1"/>
    </xf>
    <xf numFmtId="0" fontId="76" fillId="0" borderId="11" xfId="0" applyFont="1" applyBorder="1" applyAlignment="1">
      <alignment horizontal="center" wrapText="1"/>
    </xf>
    <xf numFmtId="165" fontId="20" fillId="27" borderId="66" xfId="28" applyNumberFormat="1" applyFont="1" applyFill="1" applyBorder="1" applyAlignment="1">
      <alignment horizontal="center" vertical="top" wrapText="1"/>
    </xf>
    <xf numFmtId="165" fontId="20" fillId="27" borderId="13" xfId="28" applyNumberFormat="1" applyFont="1" applyFill="1" applyBorder="1" applyAlignment="1">
      <alignment horizontal="center" vertical="top" wrapText="1"/>
    </xf>
    <xf numFmtId="165" fontId="20" fillId="27" borderId="11" xfId="28" applyNumberFormat="1" applyFont="1" applyFill="1" applyBorder="1" applyAlignment="1">
      <alignment horizontal="center" vertical="top" wrapText="1"/>
    </xf>
    <xf numFmtId="0" fontId="21" fillId="0" borderId="45" xfId="0" applyFont="1" applyBorder="1" applyAlignment="1">
      <alignment wrapText="1"/>
    </xf>
    <xf numFmtId="0" fontId="21" fillId="0" borderId="44" xfId="0" applyFont="1" applyBorder="1" applyAlignment="1">
      <alignment wrapText="1"/>
    </xf>
    <xf numFmtId="0" fontId="21" fillId="0" borderId="15" xfId="0" applyFont="1" applyBorder="1" applyAlignment="1">
      <alignment wrapText="1"/>
    </xf>
    <xf numFmtId="0" fontId="51" fillId="0" borderId="45" xfId="0" applyFont="1" applyBorder="1" applyAlignment="1">
      <alignment horizontal="left" vertical="center" wrapText="1"/>
    </xf>
    <xf numFmtId="0" fontId="51" fillId="0" borderId="44" xfId="0" applyFont="1" applyBorder="1" applyAlignment="1">
      <alignment horizontal="left" vertical="center" wrapText="1"/>
    </xf>
    <xf numFmtId="0" fontId="51" fillId="0" borderId="15" xfId="0" applyFont="1" applyBorder="1" applyAlignment="1">
      <alignment horizontal="left" vertical="center" wrapText="1"/>
    </xf>
    <xf numFmtId="0" fontId="51" fillId="0" borderId="60" xfId="0" applyFont="1" applyBorder="1" applyAlignment="1">
      <alignment horizontal="left" vertical="center" wrapText="1"/>
    </xf>
    <xf numFmtId="0" fontId="51" fillId="0" borderId="0" xfId="0" applyFont="1" applyBorder="1" applyAlignment="1">
      <alignment horizontal="left" vertical="center" wrapText="1"/>
    </xf>
    <xf numFmtId="0" fontId="51" fillId="0" borderId="61" xfId="0" applyFont="1" applyBorder="1" applyAlignment="1">
      <alignment horizontal="left" vertical="center" wrapText="1"/>
    </xf>
    <xf numFmtId="0" fontId="51" fillId="0" borderId="46" xfId="0" applyFont="1" applyBorder="1" applyAlignment="1">
      <alignment horizontal="left" vertical="center" wrapText="1"/>
    </xf>
    <xf numFmtId="0" fontId="51" fillId="0" borderId="37" xfId="0" applyFont="1" applyBorder="1" applyAlignment="1">
      <alignment horizontal="left" vertical="center" wrapText="1"/>
    </xf>
    <xf numFmtId="0" fontId="51" fillId="0" borderId="16" xfId="0" applyFont="1" applyBorder="1" applyAlignment="1">
      <alignment horizontal="left" vertical="center" wrapText="1"/>
    </xf>
    <xf numFmtId="0" fontId="27" fillId="24" borderId="20" xfId="0" applyFont="1" applyFill="1" applyBorder="1" applyAlignment="1" applyProtection="1">
      <alignment horizontal="center" wrapText="1"/>
      <protection locked="0"/>
    </xf>
    <xf numFmtId="0" fontId="27" fillId="0" borderId="21" xfId="0" applyFont="1" applyBorder="1" applyAlignment="1" applyProtection="1">
      <alignment horizontal="center" wrapText="1"/>
      <protection locked="0"/>
    </xf>
    <xf numFmtId="0" fontId="27" fillId="0" borderId="22" xfId="0" applyFont="1" applyBorder="1" applyAlignment="1" applyProtection="1">
      <alignment horizontal="center" wrapText="1"/>
      <protection locked="0"/>
    </xf>
    <xf numFmtId="0" fontId="27" fillId="0" borderId="14" xfId="0" applyFont="1" applyBorder="1" applyAlignment="1" applyProtection="1">
      <alignment horizontal="center" wrapText="1"/>
      <protection locked="0"/>
    </xf>
    <xf numFmtId="0" fontId="27" fillId="0" borderId="19" xfId="0" applyFont="1" applyBorder="1" applyAlignment="1" applyProtection="1">
      <alignment horizontal="center" wrapText="1"/>
      <protection locked="0"/>
    </xf>
    <xf numFmtId="0" fontId="27" fillId="0" borderId="34" xfId="0" applyFont="1" applyBorder="1" applyAlignment="1" applyProtection="1">
      <alignment horizontal="center" wrapText="1"/>
      <protection locked="0"/>
    </xf>
    <xf numFmtId="0" fontId="0" fillId="0" borderId="21" xfId="0" applyBorder="1" applyAlignment="1" applyProtection="1">
      <alignment horizontal="center" wrapText="1"/>
      <protection locked="0"/>
    </xf>
    <xf numFmtId="0" fontId="0" fillId="0" borderId="22"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9" xfId="0" applyBorder="1" applyAlignment="1" applyProtection="1">
      <alignment horizontal="center" wrapText="1"/>
      <protection locked="0"/>
    </xf>
    <xf numFmtId="0" fontId="0" fillId="0" borderId="34" xfId="0" applyBorder="1" applyAlignment="1" applyProtection="1">
      <alignment horizontal="center" wrapText="1"/>
      <protection locked="0"/>
    </xf>
    <xf numFmtId="0" fontId="59" fillId="0" borderId="10" xfId="0" applyFont="1" applyBorder="1" applyAlignment="1" applyProtection="1">
      <alignment horizontal="left" wrapText="1"/>
    </xf>
    <xf numFmtId="0" fontId="59" fillId="0" borderId="0" xfId="0" applyFont="1" applyBorder="1" applyAlignment="1" applyProtection="1">
      <alignment wrapText="1"/>
    </xf>
    <xf numFmtId="0" fontId="59" fillId="0" borderId="23" xfId="0" applyFont="1" applyBorder="1" applyAlignment="1" applyProtection="1">
      <alignment wrapText="1"/>
    </xf>
    <xf numFmtId="0" fontId="59" fillId="0" borderId="10" xfId="0" applyFont="1" applyBorder="1" applyAlignment="1" applyProtection="1">
      <alignment wrapText="1"/>
    </xf>
    <xf numFmtId="0" fontId="59" fillId="0" borderId="10" xfId="0" applyNumberFormat="1" applyFont="1" applyBorder="1" applyAlignment="1" applyProtection="1">
      <alignment wrapText="1"/>
    </xf>
    <xf numFmtId="0" fontId="27" fillId="24" borderId="20" xfId="0" applyFont="1" applyFill="1" applyBorder="1" applyAlignment="1" applyProtection="1">
      <alignment horizontal="center" wrapText="1"/>
    </xf>
    <xf numFmtId="0" fontId="27" fillId="0" borderId="21" xfId="0" applyFont="1" applyBorder="1" applyAlignment="1" applyProtection="1">
      <alignment horizontal="center" wrapText="1"/>
    </xf>
    <xf numFmtId="0" fontId="27" fillId="0" borderId="22" xfId="0" applyFont="1" applyBorder="1" applyAlignment="1" applyProtection="1">
      <alignment horizontal="center" wrapText="1"/>
    </xf>
    <xf numFmtId="0" fontId="27" fillId="0" borderId="14" xfId="0" applyFont="1" applyBorder="1" applyAlignment="1" applyProtection="1">
      <alignment horizontal="center" wrapText="1"/>
    </xf>
    <xf numFmtId="0" fontId="27" fillId="0" borderId="19" xfId="0" applyFont="1" applyBorder="1" applyAlignment="1" applyProtection="1">
      <alignment horizontal="center" wrapText="1"/>
    </xf>
    <xf numFmtId="0" fontId="27" fillId="0" borderId="34" xfId="0" applyFont="1" applyBorder="1" applyAlignment="1" applyProtection="1">
      <alignment horizontal="center" wrapText="1"/>
    </xf>
    <xf numFmtId="0" fontId="59" fillId="0" borderId="10" xfId="0" applyFont="1" applyFill="1" applyBorder="1" applyAlignment="1" applyProtection="1">
      <alignment wrapText="1"/>
    </xf>
    <xf numFmtId="0" fontId="59" fillId="0" borderId="0" xfId="0" applyFont="1" applyFill="1" applyBorder="1" applyAlignment="1" applyProtection="1">
      <alignment wrapText="1"/>
    </xf>
    <xf numFmtId="0" fontId="59" fillId="0" borderId="0" xfId="0" applyFont="1" applyAlignment="1" applyProtection="1">
      <alignment wrapText="1"/>
    </xf>
    <xf numFmtId="0" fontId="59" fillId="0" borderId="0" xfId="0" applyFont="1" applyFill="1" applyAlignment="1" applyProtection="1">
      <alignment wrapText="1"/>
    </xf>
    <xf numFmtId="0" fontId="0" fillId="0" borderId="21" xfId="0" applyBorder="1" applyAlignment="1" applyProtection="1">
      <alignment horizontal="center" wrapText="1"/>
    </xf>
    <xf numFmtId="0" fontId="0" fillId="0" borderId="22" xfId="0" applyBorder="1" applyAlignment="1" applyProtection="1">
      <alignment horizontal="center" wrapText="1"/>
    </xf>
    <xf numFmtId="0" fontId="0" fillId="0" borderId="14" xfId="0" applyBorder="1" applyAlignment="1" applyProtection="1">
      <alignment horizontal="center" wrapText="1"/>
    </xf>
    <xf numFmtId="0" fontId="0" fillId="0" borderId="19" xfId="0" applyBorder="1" applyAlignment="1" applyProtection="1">
      <alignment horizontal="center" wrapText="1"/>
    </xf>
    <xf numFmtId="0" fontId="0" fillId="0" borderId="34" xfId="0" applyBorder="1" applyAlignment="1" applyProtection="1">
      <alignment horizontal="center" wrapText="1"/>
    </xf>
    <xf numFmtId="0" fontId="1" fillId="0" borderId="0" xfId="0" applyFont="1" applyAlignment="1" applyProtection="1">
      <alignment horizontal="left" vertical="top" wrapText="1"/>
    </xf>
    <xf numFmtId="0" fontId="1" fillId="0" borderId="0" xfId="0" applyFont="1" applyFill="1" applyAlignment="1" applyProtection="1">
      <alignment horizontal="left" vertical="top" wrapText="1"/>
    </xf>
    <xf numFmtId="0" fontId="75" fillId="0" borderId="0" xfId="38" applyFont="1" applyFill="1" applyBorder="1" applyAlignment="1" applyProtection="1">
      <alignment horizontal="left" wrapText="1"/>
      <protection locked="0"/>
    </xf>
    <xf numFmtId="5" fontId="35" fillId="38" borderId="10" xfId="38" applyNumberFormat="1" applyFont="1" applyFill="1" applyBorder="1" applyAlignment="1" applyProtection="1">
      <alignment horizontal="center" vertical="center"/>
    </xf>
    <xf numFmtId="5" fontId="35" fillId="38" borderId="0" xfId="38" applyNumberFormat="1" applyFont="1" applyFill="1" applyBorder="1" applyAlignment="1" applyProtection="1">
      <alignment horizontal="center" vertical="center"/>
    </xf>
    <xf numFmtId="5" fontId="35" fillId="38" borderId="23" xfId="38" applyNumberFormat="1" applyFont="1" applyFill="1" applyBorder="1" applyAlignment="1" applyProtection="1">
      <alignment horizontal="center" vertical="center"/>
    </xf>
    <xf numFmtId="5" fontId="35" fillId="38" borderId="10" xfId="38" applyNumberFormat="1" applyFont="1" applyFill="1" applyBorder="1" applyAlignment="1">
      <alignment horizontal="center" vertical="center"/>
    </xf>
    <xf numFmtId="5" fontId="35" fillId="38" borderId="0" xfId="38" applyNumberFormat="1" applyFont="1" applyFill="1" applyBorder="1" applyAlignment="1">
      <alignment horizontal="center" vertical="center"/>
    </xf>
    <xf numFmtId="5" fontId="35" fillId="38" borderId="23" xfId="38" applyNumberFormat="1" applyFont="1" applyFill="1" applyBorder="1" applyAlignment="1">
      <alignment horizontal="center" vertical="center"/>
    </xf>
    <xf numFmtId="0" fontId="28" fillId="45" borderId="0" xfId="38" applyFont="1" applyFill="1" applyAlignment="1">
      <alignment horizontal="left" wrapText="1"/>
    </xf>
    <xf numFmtId="0" fontId="75" fillId="0" borderId="0" xfId="38" applyFont="1" applyFill="1" applyBorder="1" applyAlignment="1">
      <alignment horizontal="left" wrapText="1"/>
    </xf>
    <xf numFmtId="0" fontId="1" fillId="0" borderId="0" xfId="38" applyFont="1" applyFill="1" applyAlignment="1" applyProtection="1">
      <alignment wrapText="1"/>
    </xf>
    <xf numFmtId="0" fontId="1" fillId="0" borderId="0" xfId="38" applyAlignment="1" applyProtection="1">
      <alignment wrapText="1"/>
    </xf>
    <xf numFmtId="0" fontId="75" fillId="0" borderId="0" xfId="38" applyFont="1" applyFill="1" applyBorder="1" applyAlignment="1">
      <alignment wrapText="1"/>
    </xf>
    <xf numFmtId="0" fontId="1" fillId="0" borderId="0" xfId="38" applyFont="1" applyAlignment="1">
      <alignment wrapText="1"/>
    </xf>
    <xf numFmtId="0" fontId="1" fillId="0" borderId="0" xfId="38" applyFont="1" applyAlignment="1" applyProtection="1">
      <alignment horizontal="left" vertical="top" wrapText="1"/>
    </xf>
    <xf numFmtId="0" fontId="75" fillId="0" borderId="13" xfId="0" applyFont="1" applyBorder="1" applyAlignment="1">
      <alignment horizontal="left" wrapText="1"/>
    </xf>
    <xf numFmtId="0" fontId="74" fillId="0" borderId="13" xfId="0" applyFont="1" applyBorder="1" applyAlignment="1">
      <alignment wrapText="1"/>
    </xf>
    <xf numFmtId="0" fontId="75" fillId="0" borderId="13" xfId="0" applyFont="1" applyBorder="1" applyAlignment="1" applyProtection="1">
      <alignment horizontal="left" wrapText="1"/>
      <protection locked="0"/>
    </xf>
    <xf numFmtId="0" fontId="74" fillId="0" borderId="29" xfId="0" applyFont="1" applyBorder="1" applyAlignment="1" applyProtection="1">
      <alignment wrapText="1"/>
      <protection locked="0"/>
    </xf>
    <xf numFmtId="0" fontId="75" fillId="0" borderId="60" xfId="0" applyFont="1" applyBorder="1" applyAlignment="1" applyProtection="1">
      <alignment horizontal="left" wrapText="1"/>
      <protection locked="0"/>
    </xf>
    <xf numFmtId="0" fontId="75" fillId="0" borderId="0" xfId="0" applyFont="1" applyBorder="1" applyAlignment="1" applyProtection="1">
      <alignment horizontal="left" wrapText="1"/>
      <protection locked="0"/>
    </xf>
    <xf numFmtId="167" fontId="79" fillId="0" borderId="0" xfId="0" applyNumberFormat="1" applyFont="1" applyBorder="1" applyAlignment="1" applyProtection="1">
      <alignment horizontal="center" wrapText="1"/>
      <protection locked="0"/>
    </xf>
    <xf numFmtId="167" fontId="79" fillId="0" borderId="21" xfId="0" applyNumberFormat="1" applyFont="1" applyBorder="1" applyAlignment="1" applyProtection="1">
      <alignment horizontal="center" wrapText="1"/>
      <protection locked="0"/>
    </xf>
    <xf numFmtId="167" fontId="79" fillId="0" borderId="0" xfId="0" applyNumberFormat="1" applyFont="1" applyAlignment="1" applyProtection="1">
      <alignment horizontal="center"/>
      <protection locked="0"/>
    </xf>
    <xf numFmtId="0" fontId="1" fillId="0" borderId="0" xfId="0" applyFont="1" applyFill="1" applyAlignment="1">
      <alignment horizontal="center" wrapText="1"/>
    </xf>
    <xf numFmtId="0" fontId="1" fillId="0" borderId="0" xfId="0" applyFont="1" applyFill="1" applyBorder="1" applyAlignment="1" applyProtection="1">
      <alignment horizontal="center" wrapText="1"/>
    </xf>
    <xf numFmtId="0" fontId="1" fillId="0" borderId="0" xfId="0" applyFont="1" applyFill="1" applyBorder="1" applyAlignment="1" applyProtection="1">
      <alignment horizontal="center" vertical="top"/>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rmal 3" xfId="44"/>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14996795556505021"/>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51</xdr:row>
      <xdr:rowOff>0</xdr:rowOff>
    </xdr:from>
    <xdr:to>
      <xdr:col>4</xdr:col>
      <xdr:colOff>1115261</xdr:colOff>
      <xdr:row>54</xdr:row>
      <xdr:rowOff>87563</xdr:rowOff>
    </xdr:to>
    <xdr:sp macro="" textlink="">
      <xdr:nvSpPr>
        <xdr:cNvPr id="3" name="TextBox 2"/>
        <xdr:cNvSpPr txBox="1"/>
      </xdr:nvSpPr>
      <xdr:spPr>
        <a:xfrm>
          <a:off x="3781425" y="9591675"/>
          <a:ext cx="2391611" cy="573338"/>
        </a:xfrm>
        <a:prstGeom prst="rect">
          <a:avLst/>
        </a:prstGeom>
        <a:solidFill>
          <a:schemeClr val="lt1">
            <a:alpha val="0"/>
          </a:schemeClr>
        </a:solidFill>
        <a:ln w="9525" cmpd="sng">
          <a:solidFill>
            <a:schemeClr val="tx1"/>
          </a:solidFill>
        </a:ln>
        <a:scene3d>
          <a:camera prst="orthographicFront">
            <a:rot lat="0" lon="0" rev="900000"/>
          </a:camera>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400">
              <a:solidFill>
                <a:srgbClr val="FF0000"/>
              </a:solidFill>
            </a:rPr>
            <a:t>EXAMPLE ONLY</a:t>
          </a:r>
        </a:p>
      </xdr:txBody>
    </xdr:sp>
    <xdr:clientData/>
  </xdr:twoCellAnchor>
  <xdr:twoCellAnchor>
    <xdr:from>
      <xdr:col>3</xdr:col>
      <xdr:colOff>0</xdr:colOff>
      <xdr:row>51</xdr:row>
      <xdr:rowOff>0</xdr:rowOff>
    </xdr:from>
    <xdr:to>
      <xdr:col>4</xdr:col>
      <xdr:colOff>1168400</xdr:colOff>
      <xdr:row>54</xdr:row>
      <xdr:rowOff>92075</xdr:rowOff>
    </xdr:to>
    <xdr:sp macro="" textlink="">
      <xdr:nvSpPr>
        <xdr:cNvPr id="4" name="TextBox 3"/>
        <xdr:cNvSpPr txBox="1"/>
      </xdr:nvSpPr>
      <xdr:spPr>
        <a:xfrm>
          <a:off x="3703320" y="9593580"/>
          <a:ext cx="2425700" cy="594995"/>
        </a:xfrm>
        <a:prstGeom prst="rect">
          <a:avLst/>
        </a:prstGeom>
        <a:solidFill>
          <a:schemeClr val="lt1">
            <a:alpha val="0"/>
          </a:schemeClr>
        </a:solidFill>
        <a:ln w="9525" cmpd="sng">
          <a:solidFill>
            <a:schemeClr val="tx1"/>
          </a:solidFill>
        </a:ln>
        <a:scene3d>
          <a:camera prst="orthographicFront">
            <a:rot lat="0" lon="0" rev="900000"/>
          </a:camera>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400">
              <a:solidFill>
                <a:srgbClr val="FF0000"/>
              </a:solidFill>
            </a:rPr>
            <a:t>EXAMPLE ONLY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666749</xdr:colOff>
      <xdr:row>18</xdr:row>
      <xdr:rowOff>4763</xdr:rowOff>
    </xdr:from>
    <xdr:to>
      <xdr:col>4</xdr:col>
      <xdr:colOff>547687</xdr:colOff>
      <xdr:row>20</xdr:row>
      <xdr:rowOff>78582</xdr:rowOff>
    </xdr:to>
    <xdr:sp macro="" textlink="">
      <xdr:nvSpPr>
        <xdr:cNvPr id="3" name="TextBox 2"/>
        <xdr:cNvSpPr txBox="1"/>
      </xdr:nvSpPr>
      <xdr:spPr>
        <a:xfrm>
          <a:off x="1438274" y="5319713"/>
          <a:ext cx="2386013" cy="559594"/>
        </a:xfrm>
        <a:prstGeom prst="rect">
          <a:avLst/>
        </a:prstGeom>
        <a:solidFill>
          <a:schemeClr val="lt1">
            <a:alpha val="0"/>
          </a:schemeClr>
        </a:solidFill>
        <a:ln w="9525" cmpd="sng">
          <a:solidFill>
            <a:schemeClr val="tx1"/>
          </a:solidFill>
        </a:ln>
        <a:scene3d>
          <a:camera prst="orthographicFront">
            <a:rot lat="0" lon="0" rev="900000"/>
          </a:camera>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400">
              <a:solidFill>
                <a:srgbClr val="FF0000"/>
              </a:solidFill>
            </a:rPr>
            <a:t>EXAMPLE ONLY</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821505</xdr:colOff>
      <xdr:row>20</xdr:row>
      <xdr:rowOff>28576</xdr:rowOff>
    </xdr:from>
    <xdr:to>
      <xdr:col>3</xdr:col>
      <xdr:colOff>1396180</xdr:colOff>
      <xdr:row>23</xdr:row>
      <xdr:rowOff>100236</xdr:rowOff>
    </xdr:to>
    <xdr:sp macro="" textlink="">
      <xdr:nvSpPr>
        <xdr:cNvPr id="2" name="TextBox 1"/>
        <xdr:cNvSpPr txBox="1"/>
      </xdr:nvSpPr>
      <xdr:spPr>
        <a:xfrm>
          <a:off x="2081263" y="3367447"/>
          <a:ext cx="2295320" cy="532547"/>
        </a:xfrm>
        <a:prstGeom prst="rect">
          <a:avLst/>
        </a:prstGeom>
        <a:solidFill>
          <a:schemeClr val="lt1">
            <a:alpha val="0"/>
          </a:schemeClr>
        </a:solidFill>
        <a:ln w="9525" cmpd="sng">
          <a:solidFill>
            <a:schemeClr val="tx1"/>
          </a:solidFill>
        </a:ln>
        <a:scene3d>
          <a:camera prst="orthographicFront">
            <a:rot lat="0" lon="0" rev="900000"/>
          </a:camera>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400">
              <a:solidFill>
                <a:srgbClr val="FF0000"/>
              </a:solidFill>
            </a:rPr>
            <a:t>EXAMPLE ONLY</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161925</xdr:colOff>
      <xdr:row>19</xdr:row>
      <xdr:rowOff>85725</xdr:rowOff>
    </xdr:from>
    <xdr:to>
      <xdr:col>5</xdr:col>
      <xdr:colOff>390525</xdr:colOff>
      <xdr:row>19</xdr:row>
      <xdr:rowOff>171450</xdr:rowOff>
    </xdr:to>
    <xdr:sp macro="" textlink="">
      <xdr:nvSpPr>
        <xdr:cNvPr id="11309" name="AutoShape 1"/>
        <xdr:cNvSpPr>
          <a:spLocks noChangeArrowheads="1"/>
        </xdr:cNvSpPr>
      </xdr:nvSpPr>
      <xdr:spPr bwMode="auto">
        <a:xfrm>
          <a:off x="3581400" y="3209925"/>
          <a:ext cx="228600" cy="76200"/>
        </a:xfrm>
        <a:prstGeom prst="rightArrow">
          <a:avLst>
            <a:gd name="adj1" fmla="val 50000"/>
            <a:gd name="adj2" fmla="val 75000"/>
          </a:avLst>
        </a:prstGeom>
        <a:solidFill>
          <a:srgbClr val="FFFFFF"/>
        </a:solidFill>
        <a:ln w="9525">
          <a:solidFill>
            <a:srgbClr val="000000"/>
          </a:solidFill>
          <a:miter lim="800000"/>
          <a:headEnd/>
          <a:tailEnd/>
        </a:ln>
      </xdr:spPr>
    </xdr:sp>
    <xdr:clientData/>
  </xdr:twoCellAnchor>
  <xdr:twoCellAnchor>
    <xdr:from>
      <xdr:col>5</xdr:col>
      <xdr:colOff>161925</xdr:colOff>
      <xdr:row>20</xdr:row>
      <xdr:rowOff>66675</xdr:rowOff>
    </xdr:from>
    <xdr:to>
      <xdr:col>5</xdr:col>
      <xdr:colOff>390525</xdr:colOff>
      <xdr:row>20</xdr:row>
      <xdr:rowOff>152400</xdr:rowOff>
    </xdr:to>
    <xdr:sp macro="" textlink="">
      <xdr:nvSpPr>
        <xdr:cNvPr id="11310" name="AutoShape 2"/>
        <xdr:cNvSpPr>
          <a:spLocks noChangeArrowheads="1"/>
        </xdr:cNvSpPr>
      </xdr:nvSpPr>
      <xdr:spPr bwMode="auto">
        <a:xfrm>
          <a:off x="3581400" y="3352800"/>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22</xdr:row>
      <xdr:rowOff>66675</xdr:rowOff>
    </xdr:from>
    <xdr:to>
      <xdr:col>5</xdr:col>
      <xdr:colOff>390525</xdr:colOff>
      <xdr:row>22</xdr:row>
      <xdr:rowOff>152400</xdr:rowOff>
    </xdr:to>
    <xdr:sp macro="" textlink="">
      <xdr:nvSpPr>
        <xdr:cNvPr id="11311" name="AutoShape 3"/>
        <xdr:cNvSpPr>
          <a:spLocks noChangeArrowheads="1"/>
        </xdr:cNvSpPr>
      </xdr:nvSpPr>
      <xdr:spPr bwMode="auto">
        <a:xfrm>
          <a:off x="3581400" y="3676650"/>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23</xdr:row>
      <xdr:rowOff>66675</xdr:rowOff>
    </xdr:from>
    <xdr:to>
      <xdr:col>5</xdr:col>
      <xdr:colOff>390525</xdr:colOff>
      <xdr:row>23</xdr:row>
      <xdr:rowOff>152400</xdr:rowOff>
    </xdr:to>
    <xdr:sp macro="" textlink="">
      <xdr:nvSpPr>
        <xdr:cNvPr id="11312" name="AutoShape 4"/>
        <xdr:cNvSpPr>
          <a:spLocks noChangeArrowheads="1"/>
        </xdr:cNvSpPr>
      </xdr:nvSpPr>
      <xdr:spPr bwMode="auto">
        <a:xfrm>
          <a:off x="3581400" y="3838575"/>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25</xdr:row>
      <xdr:rowOff>0</xdr:rowOff>
    </xdr:from>
    <xdr:to>
      <xdr:col>5</xdr:col>
      <xdr:colOff>390525</xdr:colOff>
      <xdr:row>25</xdr:row>
      <xdr:rowOff>0</xdr:rowOff>
    </xdr:to>
    <xdr:sp macro="" textlink="">
      <xdr:nvSpPr>
        <xdr:cNvPr id="11313" name="AutoShape 5"/>
        <xdr:cNvSpPr>
          <a:spLocks noChangeArrowheads="1"/>
        </xdr:cNvSpPr>
      </xdr:nvSpPr>
      <xdr:spPr bwMode="auto">
        <a:xfrm>
          <a:off x="3581400" y="4095750"/>
          <a:ext cx="22860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5</xdr:col>
      <xdr:colOff>161925</xdr:colOff>
      <xdr:row>25</xdr:row>
      <xdr:rowOff>0</xdr:rowOff>
    </xdr:from>
    <xdr:to>
      <xdr:col>5</xdr:col>
      <xdr:colOff>390525</xdr:colOff>
      <xdr:row>25</xdr:row>
      <xdr:rowOff>0</xdr:rowOff>
    </xdr:to>
    <xdr:sp macro="" textlink="">
      <xdr:nvSpPr>
        <xdr:cNvPr id="11314" name="AutoShape 6"/>
        <xdr:cNvSpPr>
          <a:spLocks noChangeArrowheads="1"/>
        </xdr:cNvSpPr>
      </xdr:nvSpPr>
      <xdr:spPr bwMode="auto">
        <a:xfrm>
          <a:off x="3581400" y="4095750"/>
          <a:ext cx="22860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5</xdr:col>
      <xdr:colOff>161925</xdr:colOff>
      <xdr:row>25</xdr:row>
      <xdr:rowOff>66675</xdr:rowOff>
    </xdr:from>
    <xdr:to>
      <xdr:col>5</xdr:col>
      <xdr:colOff>390525</xdr:colOff>
      <xdr:row>25</xdr:row>
      <xdr:rowOff>152400</xdr:rowOff>
    </xdr:to>
    <xdr:sp macro="" textlink="">
      <xdr:nvSpPr>
        <xdr:cNvPr id="11315" name="AutoShape 7"/>
        <xdr:cNvSpPr>
          <a:spLocks noChangeArrowheads="1"/>
        </xdr:cNvSpPr>
      </xdr:nvSpPr>
      <xdr:spPr bwMode="auto">
        <a:xfrm>
          <a:off x="3581400" y="4162425"/>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26</xdr:row>
      <xdr:rowOff>66675</xdr:rowOff>
    </xdr:from>
    <xdr:to>
      <xdr:col>5</xdr:col>
      <xdr:colOff>390525</xdr:colOff>
      <xdr:row>26</xdr:row>
      <xdr:rowOff>152400</xdr:rowOff>
    </xdr:to>
    <xdr:sp macro="" textlink="">
      <xdr:nvSpPr>
        <xdr:cNvPr id="11316" name="AutoShape 8"/>
        <xdr:cNvSpPr>
          <a:spLocks noChangeArrowheads="1"/>
        </xdr:cNvSpPr>
      </xdr:nvSpPr>
      <xdr:spPr bwMode="auto">
        <a:xfrm>
          <a:off x="3581400" y="4324350"/>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34</xdr:row>
      <xdr:rowOff>66675</xdr:rowOff>
    </xdr:from>
    <xdr:to>
      <xdr:col>5</xdr:col>
      <xdr:colOff>390525</xdr:colOff>
      <xdr:row>34</xdr:row>
      <xdr:rowOff>152400</xdr:rowOff>
    </xdr:to>
    <xdr:sp macro="" textlink="">
      <xdr:nvSpPr>
        <xdr:cNvPr id="11317" name="AutoShape 9"/>
        <xdr:cNvSpPr>
          <a:spLocks noChangeArrowheads="1"/>
        </xdr:cNvSpPr>
      </xdr:nvSpPr>
      <xdr:spPr bwMode="auto">
        <a:xfrm>
          <a:off x="3581400" y="5619750"/>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35</xdr:row>
      <xdr:rowOff>66675</xdr:rowOff>
    </xdr:from>
    <xdr:to>
      <xdr:col>5</xdr:col>
      <xdr:colOff>390525</xdr:colOff>
      <xdr:row>35</xdr:row>
      <xdr:rowOff>152400</xdr:rowOff>
    </xdr:to>
    <xdr:sp macro="" textlink="">
      <xdr:nvSpPr>
        <xdr:cNvPr id="11318" name="AutoShape 10"/>
        <xdr:cNvSpPr>
          <a:spLocks noChangeArrowheads="1"/>
        </xdr:cNvSpPr>
      </xdr:nvSpPr>
      <xdr:spPr bwMode="auto">
        <a:xfrm>
          <a:off x="3581400" y="5781675"/>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28</xdr:row>
      <xdr:rowOff>66675</xdr:rowOff>
    </xdr:from>
    <xdr:to>
      <xdr:col>5</xdr:col>
      <xdr:colOff>390525</xdr:colOff>
      <xdr:row>28</xdr:row>
      <xdr:rowOff>152400</xdr:rowOff>
    </xdr:to>
    <xdr:sp macro="" textlink="">
      <xdr:nvSpPr>
        <xdr:cNvPr id="11319" name="AutoShape 7"/>
        <xdr:cNvSpPr>
          <a:spLocks noChangeArrowheads="1"/>
        </xdr:cNvSpPr>
      </xdr:nvSpPr>
      <xdr:spPr bwMode="auto">
        <a:xfrm>
          <a:off x="3581400" y="4648200"/>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29</xdr:row>
      <xdr:rowOff>66675</xdr:rowOff>
    </xdr:from>
    <xdr:to>
      <xdr:col>5</xdr:col>
      <xdr:colOff>390525</xdr:colOff>
      <xdr:row>29</xdr:row>
      <xdr:rowOff>152400</xdr:rowOff>
    </xdr:to>
    <xdr:sp macro="" textlink="">
      <xdr:nvSpPr>
        <xdr:cNvPr id="11320" name="AutoShape 8"/>
        <xdr:cNvSpPr>
          <a:spLocks noChangeArrowheads="1"/>
        </xdr:cNvSpPr>
      </xdr:nvSpPr>
      <xdr:spPr bwMode="auto">
        <a:xfrm>
          <a:off x="3581400" y="4810125"/>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31</xdr:row>
      <xdr:rowOff>66675</xdr:rowOff>
    </xdr:from>
    <xdr:to>
      <xdr:col>5</xdr:col>
      <xdr:colOff>390525</xdr:colOff>
      <xdr:row>31</xdr:row>
      <xdr:rowOff>152400</xdr:rowOff>
    </xdr:to>
    <xdr:sp macro="" textlink="">
      <xdr:nvSpPr>
        <xdr:cNvPr id="11321" name="AutoShape 7"/>
        <xdr:cNvSpPr>
          <a:spLocks noChangeArrowheads="1"/>
        </xdr:cNvSpPr>
      </xdr:nvSpPr>
      <xdr:spPr bwMode="auto">
        <a:xfrm>
          <a:off x="3581400" y="5133975"/>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32</xdr:row>
      <xdr:rowOff>66675</xdr:rowOff>
    </xdr:from>
    <xdr:to>
      <xdr:col>5</xdr:col>
      <xdr:colOff>390525</xdr:colOff>
      <xdr:row>32</xdr:row>
      <xdr:rowOff>152400</xdr:rowOff>
    </xdr:to>
    <xdr:sp macro="" textlink="">
      <xdr:nvSpPr>
        <xdr:cNvPr id="11322" name="AutoShape 8"/>
        <xdr:cNvSpPr>
          <a:spLocks noChangeArrowheads="1"/>
        </xdr:cNvSpPr>
      </xdr:nvSpPr>
      <xdr:spPr bwMode="auto">
        <a:xfrm>
          <a:off x="3581400" y="5295900"/>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48</xdr:row>
      <xdr:rowOff>85725</xdr:rowOff>
    </xdr:from>
    <xdr:to>
      <xdr:col>5</xdr:col>
      <xdr:colOff>390525</xdr:colOff>
      <xdr:row>48</xdr:row>
      <xdr:rowOff>171450</xdr:rowOff>
    </xdr:to>
    <xdr:sp macro="" textlink="">
      <xdr:nvSpPr>
        <xdr:cNvPr id="11323" name="AutoShape 1"/>
        <xdr:cNvSpPr>
          <a:spLocks noChangeArrowheads="1"/>
        </xdr:cNvSpPr>
      </xdr:nvSpPr>
      <xdr:spPr bwMode="auto">
        <a:xfrm>
          <a:off x="3581400" y="7934325"/>
          <a:ext cx="228600" cy="76200"/>
        </a:xfrm>
        <a:prstGeom prst="rightArrow">
          <a:avLst>
            <a:gd name="adj1" fmla="val 50000"/>
            <a:gd name="adj2" fmla="val 75000"/>
          </a:avLst>
        </a:prstGeom>
        <a:solidFill>
          <a:srgbClr val="FFFFFF"/>
        </a:solidFill>
        <a:ln w="9525">
          <a:solidFill>
            <a:srgbClr val="000000"/>
          </a:solidFill>
          <a:miter lim="800000"/>
          <a:headEnd/>
          <a:tailEnd/>
        </a:ln>
      </xdr:spPr>
    </xdr:sp>
    <xdr:clientData/>
  </xdr:twoCellAnchor>
  <xdr:twoCellAnchor>
    <xdr:from>
      <xdr:col>5</xdr:col>
      <xdr:colOff>161925</xdr:colOff>
      <xdr:row>49</xdr:row>
      <xdr:rowOff>66675</xdr:rowOff>
    </xdr:from>
    <xdr:to>
      <xdr:col>5</xdr:col>
      <xdr:colOff>390525</xdr:colOff>
      <xdr:row>49</xdr:row>
      <xdr:rowOff>152400</xdr:rowOff>
    </xdr:to>
    <xdr:sp macro="" textlink="">
      <xdr:nvSpPr>
        <xdr:cNvPr id="11324" name="AutoShape 2"/>
        <xdr:cNvSpPr>
          <a:spLocks noChangeArrowheads="1"/>
        </xdr:cNvSpPr>
      </xdr:nvSpPr>
      <xdr:spPr bwMode="auto">
        <a:xfrm>
          <a:off x="3581400" y="8077200"/>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69</xdr:row>
      <xdr:rowOff>66675</xdr:rowOff>
    </xdr:from>
    <xdr:to>
      <xdr:col>5</xdr:col>
      <xdr:colOff>390525</xdr:colOff>
      <xdr:row>69</xdr:row>
      <xdr:rowOff>152400</xdr:rowOff>
    </xdr:to>
    <xdr:sp macro="" textlink="">
      <xdr:nvSpPr>
        <xdr:cNvPr id="11325" name="AutoShape 3"/>
        <xdr:cNvSpPr>
          <a:spLocks noChangeArrowheads="1"/>
        </xdr:cNvSpPr>
      </xdr:nvSpPr>
      <xdr:spPr bwMode="auto">
        <a:xfrm>
          <a:off x="3581400" y="11315700"/>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70</xdr:row>
      <xdr:rowOff>66675</xdr:rowOff>
    </xdr:from>
    <xdr:to>
      <xdr:col>5</xdr:col>
      <xdr:colOff>390525</xdr:colOff>
      <xdr:row>70</xdr:row>
      <xdr:rowOff>152400</xdr:rowOff>
    </xdr:to>
    <xdr:sp macro="" textlink="">
      <xdr:nvSpPr>
        <xdr:cNvPr id="11326" name="AutoShape 4"/>
        <xdr:cNvSpPr>
          <a:spLocks noChangeArrowheads="1"/>
        </xdr:cNvSpPr>
      </xdr:nvSpPr>
      <xdr:spPr bwMode="auto">
        <a:xfrm>
          <a:off x="3581400" y="11477625"/>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72</xdr:row>
      <xdr:rowOff>0</xdr:rowOff>
    </xdr:from>
    <xdr:to>
      <xdr:col>5</xdr:col>
      <xdr:colOff>390525</xdr:colOff>
      <xdr:row>72</xdr:row>
      <xdr:rowOff>0</xdr:rowOff>
    </xdr:to>
    <xdr:sp macro="" textlink="">
      <xdr:nvSpPr>
        <xdr:cNvPr id="11327" name="AutoShape 5"/>
        <xdr:cNvSpPr>
          <a:spLocks noChangeArrowheads="1"/>
        </xdr:cNvSpPr>
      </xdr:nvSpPr>
      <xdr:spPr bwMode="auto">
        <a:xfrm>
          <a:off x="3581400" y="11734800"/>
          <a:ext cx="22860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5</xdr:col>
      <xdr:colOff>161925</xdr:colOff>
      <xdr:row>72</xdr:row>
      <xdr:rowOff>0</xdr:rowOff>
    </xdr:from>
    <xdr:to>
      <xdr:col>5</xdr:col>
      <xdr:colOff>390525</xdr:colOff>
      <xdr:row>72</xdr:row>
      <xdr:rowOff>0</xdr:rowOff>
    </xdr:to>
    <xdr:sp macro="" textlink="">
      <xdr:nvSpPr>
        <xdr:cNvPr id="11328" name="AutoShape 6"/>
        <xdr:cNvSpPr>
          <a:spLocks noChangeArrowheads="1"/>
        </xdr:cNvSpPr>
      </xdr:nvSpPr>
      <xdr:spPr bwMode="auto">
        <a:xfrm>
          <a:off x="3581400" y="11734800"/>
          <a:ext cx="22860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5</xdr:col>
      <xdr:colOff>161925</xdr:colOff>
      <xdr:row>72</xdr:row>
      <xdr:rowOff>66675</xdr:rowOff>
    </xdr:from>
    <xdr:to>
      <xdr:col>5</xdr:col>
      <xdr:colOff>390525</xdr:colOff>
      <xdr:row>72</xdr:row>
      <xdr:rowOff>152400</xdr:rowOff>
    </xdr:to>
    <xdr:sp macro="" textlink="">
      <xdr:nvSpPr>
        <xdr:cNvPr id="11329" name="AutoShape 7"/>
        <xdr:cNvSpPr>
          <a:spLocks noChangeArrowheads="1"/>
        </xdr:cNvSpPr>
      </xdr:nvSpPr>
      <xdr:spPr bwMode="auto">
        <a:xfrm>
          <a:off x="3581400" y="11801475"/>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73</xdr:row>
      <xdr:rowOff>66675</xdr:rowOff>
    </xdr:from>
    <xdr:to>
      <xdr:col>5</xdr:col>
      <xdr:colOff>390525</xdr:colOff>
      <xdr:row>73</xdr:row>
      <xdr:rowOff>152400</xdr:rowOff>
    </xdr:to>
    <xdr:sp macro="" textlink="">
      <xdr:nvSpPr>
        <xdr:cNvPr id="11330" name="AutoShape 8"/>
        <xdr:cNvSpPr>
          <a:spLocks noChangeArrowheads="1"/>
        </xdr:cNvSpPr>
      </xdr:nvSpPr>
      <xdr:spPr bwMode="auto">
        <a:xfrm>
          <a:off x="3581400" y="11963400"/>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81</xdr:row>
      <xdr:rowOff>66675</xdr:rowOff>
    </xdr:from>
    <xdr:to>
      <xdr:col>5</xdr:col>
      <xdr:colOff>390525</xdr:colOff>
      <xdr:row>81</xdr:row>
      <xdr:rowOff>152400</xdr:rowOff>
    </xdr:to>
    <xdr:sp macro="" textlink="">
      <xdr:nvSpPr>
        <xdr:cNvPr id="11331" name="AutoShape 9"/>
        <xdr:cNvSpPr>
          <a:spLocks noChangeArrowheads="1"/>
        </xdr:cNvSpPr>
      </xdr:nvSpPr>
      <xdr:spPr bwMode="auto">
        <a:xfrm>
          <a:off x="3581400" y="13258800"/>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82</xdr:row>
      <xdr:rowOff>66675</xdr:rowOff>
    </xdr:from>
    <xdr:to>
      <xdr:col>5</xdr:col>
      <xdr:colOff>390525</xdr:colOff>
      <xdr:row>82</xdr:row>
      <xdr:rowOff>152400</xdr:rowOff>
    </xdr:to>
    <xdr:sp macro="" textlink="">
      <xdr:nvSpPr>
        <xdr:cNvPr id="11332" name="AutoShape 10"/>
        <xdr:cNvSpPr>
          <a:spLocks noChangeArrowheads="1"/>
        </xdr:cNvSpPr>
      </xdr:nvSpPr>
      <xdr:spPr bwMode="auto">
        <a:xfrm>
          <a:off x="3581400" y="13420725"/>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75</xdr:row>
      <xdr:rowOff>66675</xdr:rowOff>
    </xdr:from>
    <xdr:to>
      <xdr:col>5</xdr:col>
      <xdr:colOff>390525</xdr:colOff>
      <xdr:row>75</xdr:row>
      <xdr:rowOff>152400</xdr:rowOff>
    </xdr:to>
    <xdr:sp macro="" textlink="">
      <xdr:nvSpPr>
        <xdr:cNvPr id="11333" name="AutoShape 7"/>
        <xdr:cNvSpPr>
          <a:spLocks noChangeArrowheads="1"/>
        </xdr:cNvSpPr>
      </xdr:nvSpPr>
      <xdr:spPr bwMode="auto">
        <a:xfrm>
          <a:off x="3581400" y="12287250"/>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76</xdr:row>
      <xdr:rowOff>66675</xdr:rowOff>
    </xdr:from>
    <xdr:to>
      <xdr:col>5</xdr:col>
      <xdr:colOff>390525</xdr:colOff>
      <xdr:row>76</xdr:row>
      <xdr:rowOff>152400</xdr:rowOff>
    </xdr:to>
    <xdr:sp macro="" textlink="">
      <xdr:nvSpPr>
        <xdr:cNvPr id="11334" name="AutoShape 8"/>
        <xdr:cNvSpPr>
          <a:spLocks noChangeArrowheads="1"/>
        </xdr:cNvSpPr>
      </xdr:nvSpPr>
      <xdr:spPr bwMode="auto">
        <a:xfrm>
          <a:off x="3581400" y="12449175"/>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78</xdr:row>
      <xdr:rowOff>66675</xdr:rowOff>
    </xdr:from>
    <xdr:to>
      <xdr:col>5</xdr:col>
      <xdr:colOff>390525</xdr:colOff>
      <xdr:row>78</xdr:row>
      <xdr:rowOff>152400</xdr:rowOff>
    </xdr:to>
    <xdr:sp macro="" textlink="">
      <xdr:nvSpPr>
        <xdr:cNvPr id="11335" name="AutoShape 7"/>
        <xdr:cNvSpPr>
          <a:spLocks noChangeArrowheads="1"/>
        </xdr:cNvSpPr>
      </xdr:nvSpPr>
      <xdr:spPr bwMode="auto">
        <a:xfrm>
          <a:off x="3581400" y="12773025"/>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79</xdr:row>
      <xdr:rowOff>66675</xdr:rowOff>
    </xdr:from>
    <xdr:to>
      <xdr:col>5</xdr:col>
      <xdr:colOff>390525</xdr:colOff>
      <xdr:row>79</xdr:row>
      <xdr:rowOff>152400</xdr:rowOff>
    </xdr:to>
    <xdr:sp macro="" textlink="">
      <xdr:nvSpPr>
        <xdr:cNvPr id="11336" name="AutoShape 8"/>
        <xdr:cNvSpPr>
          <a:spLocks noChangeArrowheads="1"/>
        </xdr:cNvSpPr>
      </xdr:nvSpPr>
      <xdr:spPr bwMode="auto">
        <a:xfrm>
          <a:off x="3581400" y="12934950"/>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60</xdr:row>
      <xdr:rowOff>66675</xdr:rowOff>
    </xdr:from>
    <xdr:to>
      <xdr:col>5</xdr:col>
      <xdr:colOff>390525</xdr:colOff>
      <xdr:row>60</xdr:row>
      <xdr:rowOff>152400</xdr:rowOff>
    </xdr:to>
    <xdr:sp macro="" textlink="">
      <xdr:nvSpPr>
        <xdr:cNvPr id="11337" name="AutoShape 3"/>
        <xdr:cNvSpPr>
          <a:spLocks noChangeArrowheads="1"/>
        </xdr:cNvSpPr>
      </xdr:nvSpPr>
      <xdr:spPr bwMode="auto">
        <a:xfrm>
          <a:off x="3581400" y="9858375"/>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61</xdr:row>
      <xdr:rowOff>66675</xdr:rowOff>
    </xdr:from>
    <xdr:to>
      <xdr:col>5</xdr:col>
      <xdr:colOff>390525</xdr:colOff>
      <xdr:row>61</xdr:row>
      <xdr:rowOff>152400</xdr:rowOff>
    </xdr:to>
    <xdr:sp macro="" textlink="">
      <xdr:nvSpPr>
        <xdr:cNvPr id="11338" name="AutoShape 4"/>
        <xdr:cNvSpPr>
          <a:spLocks noChangeArrowheads="1"/>
        </xdr:cNvSpPr>
      </xdr:nvSpPr>
      <xdr:spPr bwMode="auto">
        <a:xfrm>
          <a:off x="3581400" y="10020300"/>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63</xdr:row>
      <xdr:rowOff>0</xdr:rowOff>
    </xdr:from>
    <xdr:to>
      <xdr:col>5</xdr:col>
      <xdr:colOff>390525</xdr:colOff>
      <xdr:row>63</xdr:row>
      <xdr:rowOff>0</xdr:rowOff>
    </xdr:to>
    <xdr:sp macro="" textlink="">
      <xdr:nvSpPr>
        <xdr:cNvPr id="11339" name="AutoShape 5"/>
        <xdr:cNvSpPr>
          <a:spLocks noChangeArrowheads="1"/>
        </xdr:cNvSpPr>
      </xdr:nvSpPr>
      <xdr:spPr bwMode="auto">
        <a:xfrm>
          <a:off x="3581400" y="10277475"/>
          <a:ext cx="22860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5</xdr:col>
      <xdr:colOff>161925</xdr:colOff>
      <xdr:row>63</xdr:row>
      <xdr:rowOff>0</xdr:rowOff>
    </xdr:from>
    <xdr:to>
      <xdr:col>5</xdr:col>
      <xdr:colOff>390525</xdr:colOff>
      <xdr:row>63</xdr:row>
      <xdr:rowOff>0</xdr:rowOff>
    </xdr:to>
    <xdr:sp macro="" textlink="">
      <xdr:nvSpPr>
        <xdr:cNvPr id="11340" name="AutoShape 6"/>
        <xdr:cNvSpPr>
          <a:spLocks noChangeArrowheads="1"/>
        </xdr:cNvSpPr>
      </xdr:nvSpPr>
      <xdr:spPr bwMode="auto">
        <a:xfrm>
          <a:off x="3581400" y="10277475"/>
          <a:ext cx="22860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5</xdr:col>
      <xdr:colOff>161925</xdr:colOff>
      <xdr:row>63</xdr:row>
      <xdr:rowOff>66675</xdr:rowOff>
    </xdr:from>
    <xdr:to>
      <xdr:col>5</xdr:col>
      <xdr:colOff>390525</xdr:colOff>
      <xdr:row>63</xdr:row>
      <xdr:rowOff>152400</xdr:rowOff>
    </xdr:to>
    <xdr:sp macro="" textlink="">
      <xdr:nvSpPr>
        <xdr:cNvPr id="11341" name="AutoShape 7"/>
        <xdr:cNvSpPr>
          <a:spLocks noChangeArrowheads="1"/>
        </xdr:cNvSpPr>
      </xdr:nvSpPr>
      <xdr:spPr bwMode="auto">
        <a:xfrm>
          <a:off x="3581400" y="10344150"/>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64</xdr:row>
      <xdr:rowOff>66675</xdr:rowOff>
    </xdr:from>
    <xdr:to>
      <xdr:col>5</xdr:col>
      <xdr:colOff>390525</xdr:colOff>
      <xdr:row>64</xdr:row>
      <xdr:rowOff>152400</xdr:rowOff>
    </xdr:to>
    <xdr:sp macro="" textlink="">
      <xdr:nvSpPr>
        <xdr:cNvPr id="11342" name="AutoShape 8"/>
        <xdr:cNvSpPr>
          <a:spLocks noChangeArrowheads="1"/>
        </xdr:cNvSpPr>
      </xdr:nvSpPr>
      <xdr:spPr bwMode="auto">
        <a:xfrm>
          <a:off x="3581400" y="10506075"/>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66</xdr:row>
      <xdr:rowOff>66675</xdr:rowOff>
    </xdr:from>
    <xdr:to>
      <xdr:col>5</xdr:col>
      <xdr:colOff>390525</xdr:colOff>
      <xdr:row>66</xdr:row>
      <xdr:rowOff>152400</xdr:rowOff>
    </xdr:to>
    <xdr:sp macro="" textlink="">
      <xdr:nvSpPr>
        <xdr:cNvPr id="11343" name="AutoShape 7"/>
        <xdr:cNvSpPr>
          <a:spLocks noChangeArrowheads="1"/>
        </xdr:cNvSpPr>
      </xdr:nvSpPr>
      <xdr:spPr bwMode="auto">
        <a:xfrm>
          <a:off x="3581400" y="10829925"/>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67</xdr:row>
      <xdr:rowOff>66675</xdr:rowOff>
    </xdr:from>
    <xdr:to>
      <xdr:col>5</xdr:col>
      <xdr:colOff>390525</xdr:colOff>
      <xdr:row>67</xdr:row>
      <xdr:rowOff>152400</xdr:rowOff>
    </xdr:to>
    <xdr:sp macro="" textlink="">
      <xdr:nvSpPr>
        <xdr:cNvPr id="11344" name="AutoShape 8"/>
        <xdr:cNvSpPr>
          <a:spLocks noChangeArrowheads="1"/>
        </xdr:cNvSpPr>
      </xdr:nvSpPr>
      <xdr:spPr bwMode="auto">
        <a:xfrm>
          <a:off x="3581400" y="10991850"/>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51</xdr:row>
      <xdr:rowOff>66675</xdr:rowOff>
    </xdr:from>
    <xdr:to>
      <xdr:col>5</xdr:col>
      <xdr:colOff>390525</xdr:colOff>
      <xdr:row>51</xdr:row>
      <xdr:rowOff>152400</xdr:rowOff>
    </xdr:to>
    <xdr:sp macro="" textlink="">
      <xdr:nvSpPr>
        <xdr:cNvPr id="11345" name="AutoShape 3"/>
        <xdr:cNvSpPr>
          <a:spLocks noChangeArrowheads="1"/>
        </xdr:cNvSpPr>
      </xdr:nvSpPr>
      <xdr:spPr bwMode="auto">
        <a:xfrm>
          <a:off x="3581400" y="8401050"/>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52</xdr:row>
      <xdr:rowOff>66675</xdr:rowOff>
    </xdr:from>
    <xdr:to>
      <xdr:col>5</xdr:col>
      <xdr:colOff>390525</xdr:colOff>
      <xdr:row>52</xdr:row>
      <xdr:rowOff>152400</xdr:rowOff>
    </xdr:to>
    <xdr:sp macro="" textlink="">
      <xdr:nvSpPr>
        <xdr:cNvPr id="11346" name="AutoShape 4"/>
        <xdr:cNvSpPr>
          <a:spLocks noChangeArrowheads="1"/>
        </xdr:cNvSpPr>
      </xdr:nvSpPr>
      <xdr:spPr bwMode="auto">
        <a:xfrm>
          <a:off x="3581400" y="8562975"/>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54</xdr:row>
      <xdr:rowOff>0</xdr:rowOff>
    </xdr:from>
    <xdr:to>
      <xdr:col>5</xdr:col>
      <xdr:colOff>390525</xdr:colOff>
      <xdr:row>54</xdr:row>
      <xdr:rowOff>0</xdr:rowOff>
    </xdr:to>
    <xdr:sp macro="" textlink="">
      <xdr:nvSpPr>
        <xdr:cNvPr id="11347" name="AutoShape 5"/>
        <xdr:cNvSpPr>
          <a:spLocks noChangeArrowheads="1"/>
        </xdr:cNvSpPr>
      </xdr:nvSpPr>
      <xdr:spPr bwMode="auto">
        <a:xfrm>
          <a:off x="3581400" y="8820150"/>
          <a:ext cx="22860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5</xdr:col>
      <xdr:colOff>161925</xdr:colOff>
      <xdr:row>54</xdr:row>
      <xdr:rowOff>0</xdr:rowOff>
    </xdr:from>
    <xdr:to>
      <xdr:col>5</xdr:col>
      <xdr:colOff>390525</xdr:colOff>
      <xdr:row>54</xdr:row>
      <xdr:rowOff>0</xdr:rowOff>
    </xdr:to>
    <xdr:sp macro="" textlink="">
      <xdr:nvSpPr>
        <xdr:cNvPr id="11348" name="AutoShape 6"/>
        <xdr:cNvSpPr>
          <a:spLocks noChangeArrowheads="1"/>
        </xdr:cNvSpPr>
      </xdr:nvSpPr>
      <xdr:spPr bwMode="auto">
        <a:xfrm>
          <a:off x="3581400" y="8820150"/>
          <a:ext cx="22860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5</xdr:col>
      <xdr:colOff>161925</xdr:colOff>
      <xdr:row>54</xdr:row>
      <xdr:rowOff>66675</xdr:rowOff>
    </xdr:from>
    <xdr:to>
      <xdr:col>5</xdr:col>
      <xdr:colOff>390525</xdr:colOff>
      <xdr:row>54</xdr:row>
      <xdr:rowOff>152400</xdr:rowOff>
    </xdr:to>
    <xdr:sp macro="" textlink="">
      <xdr:nvSpPr>
        <xdr:cNvPr id="11349" name="AutoShape 7"/>
        <xdr:cNvSpPr>
          <a:spLocks noChangeArrowheads="1"/>
        </xdr:cNvSpPr>
      </xdr:nvSpPr>
      <xdr:spPr bwMode="auto">
        <a:xfrm>
          <a:off x="3581400" y="8886825"/>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55</xdr:row>
      <xdr:rowOff>66675</xdr:rowOff>
    </xdr:from>
    <xdr:to>
      <xdr:col>5</xdr:col>
      <xdr:colOff>390525</xdr:colOff>
      <xdr:row>55</xdr:row>
      <xdr:rowOff>152400</xdr:rowOff>
    </xdr:to>
    <xdr:sp macro="" textlink="">
      <xdr:nvSpPr>
        <xdr:cNvPr id="11350" name="AutoShape 8"/>
        <xdr:cNvSpPr>
          <a:spLocks noChangeArrowheads="1"/>
        </xdr:cNvSpPr>
      </xdr:nvSpPr>
      <xdr:spPr bwMode="auto">
        <a:xfrm>
          <a:off x="3581400" y="9048750"/>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57</xdr:row>
      <xdr:rowOff>66675</xdr:rowOff>
    </xdr:from>
    <xdr:to>
      <xdr:col>5</xdr:col>
      <xdr:colOff>390525</xdr:colOff>
      <xdr:row>57</xdr:row>
      <xdr:rowOff>152400</xdr:rowOff>
    </xdr:to>
    <xdr:sp macro="" textlink="">
      <xdr:nvSpPr>
        <xdr:cNvPr id="11351" name="AutoShape 7"/>
        <xdr:cNvSpPr>
          <a:spLocks noChangeArrowheads="1"/>
        </xdr:cNvSpPr>
      </xdr:nvSpPr>
      <xdr:spPr bwMode="auto">
        <a:xfrm>
          <a:off x="3581400" y="9372600"/>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5</xdr:col>
      <xdr:colOff>161925</xdr:colOff>
      <xdr:row>58</xdr:row>
      <xdr:rowOff>66675</xdr:rowOff>
    </xdr:from>
    <xdr:to>
      <xdr:col>5</xdr:col>
      <xdr:colOff>390525</xdr:colOff>
      <xdr:row>58</xdr:row>
      <xdr:rowOff>152400</xdr:rowOff>
    </xdr:to>
    <xdr:sp macro="" textlink="">
      <xdr:nvSpPr>
        <xdr:cNvPr id="11352" name="AutoShape 8"/>
        <xdr:cNvSpPr>
          <a:spLocks noChangeArrowheads="1"/>
        </xdr:cNvSpPr>
      </xdr:nvSpPr>
      <xdr:spPr bwMode="auto">
        <a:xfrm>
          <a:off x="3581400" y="9534525"/>
          <a:ext cx="228600" cy="85725"/>
        </a:xfrm>
        <a:prstGeom prst="right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7</xdr:col>
      <xdr:colOff>0</xdr:colOff>
      <xdr:row>23</xdr:row>
      <xdr:rowOff>0</xdr:rowOff>
    </xdr:from>
    <xdr:to>
      <xdr:col>9</xdr:col>
      <xdr:colOff>666545</xdr:colOff>
      <xdr:row>26</xdr:row>
      <xdr:rowOff>46772</xdr:rowOff>
    </xdr:to>
    <xdr:sp macro="" textlink="">
      <xdr:nvSpPr>
        <xdr:cNvPr id="46" name="TextBox 45"/>
        <xdr:cNvSpPr txBox="1"/>
      </xdr:nvSpPr>
      <xdr:spPr>
        <a:xfrm>
          <a:off x="4752975" y="3771900"/>
          <a:ext cx="2295320" cy="532547"/>
        </a:xfrm>
        <a:prstGeom prst="rect">
          <a:avLst/>
        </a:prstGeom>
        <a:solidFill>
          <a:schemeClr val="lt1">
            <a:alpha val="0"/>
          </a:schemeClr>
        </a:solidFill>
        <a:ln w="9525" cmpd="sng">
          <a:solidFill>
            <a:schemeClr val="tx1"/>
          </a:solidFill>
        </a:ln>
        <a:scene3d>
          <a:camera prst="orthographicFront">
            <a:rot lat="0" lon="0" rev="900000"/>
          </a:camera>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400">
              <a:solidFill>
                <a:srgbClr val="FF0000"/>
              </a:solidFill>
            </a:rPr>
            <a:t>EXAMPLE ONLY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1262063</xdr:colOff>
      <xdr:row>25</xdr:row>
      <xdr:rowOff>39687</xdr:rowOff>
    </xdr:from>
    <xdr:to>
      <xdr:col>6</xdr:col>
      <xdr:colOff>619126</xdr:colOff>
      <xdr:row>28</xdr:row>
      <xdr:rowOff>141287</xdr:rowOff>
    </xdr:to>
    <xdr:sp macro="" textlink="">
      <xdr:nvSpPr>
        <xdr:cNvPr id="3" name="TextBox 2"/>
        <xdr:cNvSpPr txBox="1"/>
      </xdr:nvSpPr>
      <xdr:spPr>
        <a:xfrm>
          <a:off x="3328988" y="4535487"/>
          <a:ext cx="2157413" cy="749300"/>
        </a:xfrm>
        <a:prstGeom prst="rect">
          <a:avLst/>
        </a:prstGeom>
        <a:solidFill>
          <a:schemeClr val="lt1">
            <a:alpha val="0"/>
          </a:schemeClr>
        </a:solidFill>
        <a:ln w="9525" cmpd="sng">
          <a:solidFill>
            <a:schemeClr val="tx1"/>
          </a:solidFill>
        </a:ln>
        <a:scene3d>
          <a:camera prst="orthographicFront">
            <a:rot lat="0" lon="0" rev="900000"/>
          </a:camera>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400">
              <a:solidFill>
                <a:srgbClr val="FF0000"/>
              </a:solidFill>
            </a:rPr>
            <a:t>EXAMPLE ONLY</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14</xdr:row>
      <xdr:rowOff>0</xdr:rowOff>
    </xdr:from>
    <xdr:to>
      <xdr:col>7</xdr:col>
      <xdr:colOff>299118</xdr:colOff>
      <xdr:row>17</xdr:row>
      <xdr:rowOff>98090</xdr:rowOff>
    </xdr:to>
    <xdr:sp macro="" textlink="">
      <xdr:nvSpPr>
        <xdr:cNvPr id="2" name="TextBox 1"/>
        <xdr:cNvSpPr txBox="1"/>
      </xdr:nvSpPr>
      <xdr:spPr>
        <a:xfrm>
          <a:off x="3448050" y="2276475"/>
          <a:ext cx="2185068" cy="583865"/>
        </a:xfrm>
        <a:prstGeom prst="rect">
          <a:avLst/>
        </a:prstGeom>
        <a:solidFill>
          <a:schemeClr val="lt1">
            <a:alpha val="0"/>
          </a:schemeClr>
        </a:solidFill>
        <a:ln w="9525" cmpd="sng">
          <a:solidFill>
            <a:schemeClr val="tx1"/>
          </a:solidFill>
        </a:ln>
        <a:scene3d>
          <a:camera prst="orthographicFront">
            <a:rot lat="0" lon="0" rev="900000"/>
          </a:camera>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400">
              <a:solidFill>
                <a:srgbClr val="FF0000"/>
              </a:solidFill>
            </a:rPr>
            <a:t>EXAMPLE ONLY</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171450</xdr:colOff>
      <xdr:row>23</xdr:row>
      <xdr:rowOff>38100</xdr:rowOff>
    </xdr:from>
    <xdr:to>
      <xdr:col>4</xdr:col>
      <xdr:colOff>332828</xdr:colOff>
      <xdr:row>26</xdr:row>
      <xdr:rowOff>123278</xdr:rowOff>
    </xdr:to>
    <xdr:sp macro="" textlink="">
      <xdr:nvSpPr>
        <xdr:cNvPr id="2" name="TextBox 1"/>
        <xdr:cNvSpPr txBox="1"/>
      </xdr:nvSpPr>
      <xdr:spPr>
        <a:xfrm>
          <a:off x="1247775" y="3771900"/>
          <a:ext cx="2199728" cy="570953"/>
        </a:xfrm>
        <a:prstGeom prst="rect">
          <a:avLst/>
        </a:prstGeom>
        <a:solidFill>
          <a:schemeClr val="lt1">
            <a:alpha val="0"/>
          </a:schemeClr>
        </a:solidFill>
        <a:ln w="9525" cmpd="sng">
          <a:solidFill>
            <a:schemeClr val="tx1"/>
          </a:solidFill>
        </a:ln>
        <a:scene3d>
          <a:camera prst="orthographicFront">
            <a:rot lat="0" lon="0" rev="900000"/>
          </a:camera>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400">
              <a:solidFill>
                <a:srgbClr val="FF0000"/>
              </a:solidFill>
            </a:rPr>
            <a:t>EXAMPLE ONLY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dpfile01.screenaustralia.gov.au\Producer%20Offset\Key%20Documentation\Producer%20Offset\Final\Final%20Application%20-%20spreadsheets\ONLINE\Copy%20of%20QAPE_spreadsheet_final_20_NEW-RULE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overing Page"/>
      <sheetName val="(b) QAPE"/>
      <sheetName val="(c) Season of a Series"/>
      <sheetName val="(d) Foreign Currency Calculator"/>
      <sheetName val="(e) Interested Parties"/>
      <sheetName val="(f) Development"/>
      <sheetName val="(g) Foreign Resident $"/>
      <sheetName val="(h) OS Flights"/>
      <sheetName val="(i) OS Travel"/>
      <sheetName val="(j) $ on non-Resident"/>
      <sheetName val="(k) $ on Aust. resident"/>
      <sheetName val="Office use only"/>
      <sheetName val="Sheet2"/>
      <sheetName val="Sheet1"/>
      <sheetName val="Sheet3"/>
      <sheetName val="Sheet4"/>
      <sheetName val="Sheet5"/>
    </sheetNames>
    <sheetDataSet>
      <sheetData sheetId="0"/>
      <sheetData sheetId="1"/>
      <sheetData sheetId="2"/>
      <sheetData sheetId="3"/>
      <sheetData sheetId="4"/>
      <sheetData sheetId="5">
        <row r="4">
          <cell r="K4" t="str">
            <v>Yes</v>
          </cell>
        </row>
        <row r="5">
          <cell r="K5" t="str">
            <v>No</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68"/>
  <sheetViews>
    <sheetView topLeftCell="A19" zoomScaleNormal="100" zoomScaleSheetLayoutView="130" workbookViewId="0">
      <selection activeCell="E16" sqref="E16"/>
    </sheetView>
  </sheetViews>
  <sheetFormatPr defaultColWidth="8.88671875" defaultRowHeight="13.2"/>
  <cols>
    <col min="1" max="1" width="4.44140625" style="63" customWidth="1"/>
    <col min="2" max="2" width="98.44140625" style="63" customWidth="1"/>
    <col min="3" max="36" width="8.88671875" style="179" customWidth="1"/>
    <col min="37" max="16384" width="8.88671875" style="63"/>
  </cols>
  <sheetData>
    <row r="1" spans="1:36" s="188" customFormat="1" ht="22.8">
      <c r="A1" s="237" t="s">
        <v>88</v>
      </c>
      <c r="B1" s="238"/>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row>
    <row r="2" spans="1:36" s="188" customFormat="1" ht="22.8">
      <c r="A2" s="239" t="s">
        <v>289</v>
      </c>
      <c r="B2" s="1020"/>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row>
    <row r="3" spans="1:36">
      <c r="A3" s="266"/>
      <c r="B3" s="273"/>
      <c r="C3"/>
      <c r="D3"/>
      <c r="E3"/>
    </row>
    <row r="4" spans="1:36" s="1025" customFormat="1">
      <c r="A4" s="1021" t="s">
        <v>311</v>
      </c>
      <c r="B4" s="1022"/>
      <c r="C4" s="1023"/>
      <c r="D4" s="1023"/>
      <c r="E4" s="1023"/>
      <c r="F4" s="1024"/>
      <c r="G4" s="1024"/>
      <c r="H4" s="1024"/>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row>
    <row r="5" spans="1:36" s="1025" customFormat="1">
      <c r="A5" s="1026"/>
      <c r="B5" s="1027"/>
      <c r="C5" s="1024"/>
      <c r="D5" s="1024"/>
      <c r="E5" s="1024"/>
      <c r="F5" s="1024"/>
      <c r="G5" s="1024"/>
      <c r="H5" s="1024"/>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row>
    <row r="6" spans="1:36" s="1028" customFormat="1">
      <c r="A6" s="1526" t="s">
        <v>486</v>
      </c>
      <c r="B6" s="1514"/>
    </row>
    <row r="7" spans="1:36" s="1028" customFormat="1" ht="24" customHeight="1">
      <c r="A7" s="1515"/>
      <c r="B7" s="1514"/>
    </row>
    <row r="8" spans="1:36" s="1025" customFormat="1">
      <c r="A8" s="1026"/>
      <c r="B8" s="1027"/>
      <c r="C8" s="1024"/>
      <c r="D8" s="1024"/>
      <c r="E8" s="1024"/>
      <c r="F8" s="1024"/>
      <c r="G8" s="1024"/>
      <c r="H8" s="1024"/>
      <c r="I8" s="1024"/>
      <c r="J8" s="1024"/>
      <c r="K8" s="1024"/>
      <c r="L8" s="1024"/>
      <c r="M8" s="1024"/>
      <c r="N8" s="1024"/>
      <c r="O8" s="1024"/>
      <c r="P8" s="1024"/>
      <c r="Q8" s="1024"/>
      <c r="R8" s="1024"/>
      <c r="S8" s="1024"/>
      <c r="T8" s="1024"/>
      <c r="U8" s="1024"/>
      <c r="V8" s="1024"/>
      <c r="W8" s="1024"/>
      <c r="X8" s="1024"/>
      <c r="Y8" s="1024"/>
      <c r="Z8" s="1024"/>
      <c r="AA8" s="1024"/>
      <c r="AB8" s="1024"/>
      <c r="AC8" s="1024"/>
      <c r="AD8" s="1024"/>
      <c r="AE8" s="1024"/>
      <c r="AF8" s="1024"/>
      <c r="AG8" s="1024"/>
      <c r="AH8" s="1024"/>
      <c r="AI8" s="1024"/>
      <c r="AJ8" s="1024"/>
    </row>
    <row r="9" spans="1:36" s="1025" customFormat="1">
      <c r="A9" s="1029" t="s">
        <v>89</v>
      </c>
      <c r="B9" s="1027" t="s">
        <v>186</v>
      </c>
      <c r="C9" s="1024"/>
      <c r="D9" s="1024"/>
      <c r="E9" s="1024"/>
      <c r="F9" s="1024"/>
      <c r="G9" s="1024"/>
      <c r="H9" s="1024"/>
      <c r="I9" s="1024"/>
      <c r="J9" s="1024"/>
      <c r="K9" s="1024"/>
      <c r="L9" s="1024"/>
      <c r="M9" s="1024"/>
      <c r="N9" s="1024"/>
      <c r="O9" s="1024"/>
      <c r="P9" s="1024"/>
      <c r="Q9" s="1024"/>
      <c r="R9" s="1024"/>
      <c r="S9" s="1024"/>
      <c r="T9" s="1024"/>
      <c r="U9" s="1024"/>
      <c r="V9" s="1024"/>
      <c r="W9" s="1024"/>
      <c r="X9" s="1024"/>
      <c r="Y9" s="1024"/>
      <c r="Z9" s="1024"/>
      <c r="AA9" s="1024"/>
      <c r="AB9" s="1024"/>
      <c r="AC9" s="1024"/>
      <c r="AD9" s="1024"/>
      <c r="AE9" s="1024"/>
      <c r="AF9" s="1024"/>
      <c r="AG9" s="1024"/>
      <c r="AH9" s="1024"/>
      <c r="AI9" s="1024"/>
      <c r="AJ9" s="1024"/>
    </row>
    <row r="10" spans="1:36" s="1025" customFormat="1" ht="12" customHeight="1">
      <c r="A10" s="1030" t="s">
        <v>461</v>
      </c>
      <c r="B10" s="1027" t="s">
        <v>87</v>
      </c>
      <c r="C10" s="1024"/>
      <c r="D10" s="1024"/>
      <c r="E10" s="1024"/>
      <c r="F10" s="1024"/>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row>
    <row r="11" spans="1:36" s="1025" customFormat="1" ht="12" customHeight="1">
      <c r="A11" s="1031" t="s">
        <v>462</v>
      </c>
      <c r="B11" s="1027" t="s">
        <v>463</v>
      </c>
      <c r="C11" s="1024"/>
      <c r="D11" s="1024"/>
      <c r="E11" s="1024"/>
      <c r="F11" s="1024"/>
      <c r="G11" s="1024"/>
      <c r="H11" s="1024"/>
      <c r="I11" s="1024"/>
      <c r="J11" s="1024"/>
      <c r="K11" s="1024"/>
      <c r="L11" s="1024"/>
      <c r="M11" s="1024"/>
      <c r="N11" s="1024"/>
      <c r="O11" s="1024"/>
      <c r="P11" s="1024"/>
      <c r="Q11" s="1024"/>
      <c r="R11" s="1024"/>
      <c r="S11" s="1024"/>
      <c r="T11" s="1024"/>
      <c r="U11" s="1024"/>
      <c r="V11" s="1024"/>
      <c r="W11" s="1024"/>
      <c r="X11" s="1024"/>
      <c r="Y11" s="1024"/>
      <c r="Z11" s="1024"/>
      <c r="AA11" s="1024"/>
      <c r="AB11" s="1024"/>
      <c r="AC11" s="1024"/>
      <c r="AD11" s="1024"/>
      <c r="AE11" s="1024"/>
      <c r="AF11" s="1024"/>
      <c r="AG11" s="1024"/>
      <c r="AH11" s="1024"/>
      <c r="AI11" s="1024"/>
      <c r="AJ11" s="1024"/>
    </row>
    <row r="12" spans="1:36" s="1025" customFormat="1" ht="12" customHeight="1">
      <c r="A12" s="1032" t="s">
        <v>90</v>
      </c>
      <c r="B12" s="1027" t="s">
        <v>487</v>
      </c>
      <c r="C12" s="1024"/>
      <c r="D12" s="1024"/>
      <c r="E12" s="1024"/>
      <c r="F12" s="1024"/>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row>
    <row r="13" spans="1:36" s="1025" customFormat="1">
      <c r="A13" s="1033" t="s">
        <v>91</v>
      </c>
      <c r="B13" s="1027" t="s">
        <v>425</v>
      </c>
      <c r="C13" s="1024"/>
      <c r="D13" s="1024"/>
      <c r="E13" s="1024"/>
      <c r="F13" s="1024"/>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row>
    <row r="14" spans="1:36" s="1025" customFormat="1">
      <c r="A14" s="1029" t="s">
        <v>92</v>
      </c>
      <c r="B14" s="1034" t="s">
        <v>312</v>
      </c>
      <c r="C14" s="1024"/>
      <c r="D14" s="1024"/>
      <c r="E14" s="1024"/>
      <c r="F14" s="1024"/>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row>
    <row r="15" spans="1:36" s="1037" customFormat="1">
      <c r="A15" s="1035" t="s">
        <v>93</v>
      </c>
      <c r="B15" s="1034" t="s">
        <v>1</v>
      </c>
      <c r="C15" s="1036"/>
      <c r="D15" s="1036"/>
      <c r="E15" s="1036"/>
      <c r="F15" s="1036"/>
      <c r="G15" s="1036"/>
      <c r="H15" s="1036"/>
      <c r="I15" s="1036"/>
      <c r="J15" s="1036"/>
      <c r="K15" s="1036"/>
      <c r="L15" s="1036"/>
      <c r="M15" s="1036"/>
      <c r="N15" s="1036"/>
      <c r="O15" s="1036"/>
      <c r="P15" s="1036"/>
      <c r="Q15" s="1036"/>
      <c r="R15" s="1036"/>
      <c r="S15" s="1036"/>
      <c r="T15" s="1036"/>
      <c r="U15" s="1036"/>
      <c r="V15" s="1036"/>
      <c r="W15" s="1036"/>
      <c r="X15" s="1036"/>
      <c r="Y15" s="1036"/>
      <c r="Z15" s="1036"/>
      <c r="AA15" s="1036"/>
      <c r="AB15" s="1036"/>
      <c r="AC15" s="1036"/>
      <c r="AD15" s="1036"/>
      <c r="AE15" s="1036"/>
      <c r="AF15" s="1036"/>
      <c r="AG15" s="1036"/>
      <c r="AH15" s="1036"/>
      <c r="AI15" s="1036"/>
      <c r="AJ15" s="1036"/>
    </row>
    <row r="16" spans="1:36" s="1025" customFormat="1">
      <c r="A16" s="1038" t="s">
        <v>94</v>
      </c>
      <c r="B16" s="1027" t="s">
        <v>336</v>
      </c>
      <c r="C16" s="1024"/>
      <c r="D16" s="1024"/>
      <c r="E16" s="1024"/>
      <c r="F16" s="1024"/>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row>
    <row r="17" spans="1:36" s="1037" customFormat="1">
      <c r="A17" s="1039" t="s">
        <v>225</v>
      </c>
      <c r="B17" s="1027" t="s">
        <v>244</v>
      </c>
      <c r="C17" s="1036"/>
      <c r="D17" s="1036"/>
      <c r="E17" s="1036"/>
      <c r="F17" s="1036"/>
      <c r="G17" s="1036"/>
      <c r="H17" s="1036"/>
      <c r="I17" s="1036"/>
      <c r="J17" s="1036"/>
      <c r="K17" s="1036"/>
      <c r="L17" s="1036"/>
      <c r="M17" s="1036"/>
      <c r="N17" s="1036"/>
      <c r="O17" s="1036"/>
      <c r="P17" s="1036"/>
      <c r="Q17" s="1036"/>
      <c r="R17" s="1036"/>
      <c r="S17" s="1036"/>
      <c r="T17" s="1036"/>
      <c r="U17" s="1036"/>
      <c r="V17" s="1036"/>
      <c r="W17" s="1036"/>
      <c r="X17" s="1036"/>
      <c r="Y17" s="1036"/>
      <c r="Z17" s="1036"/>
      <c r="AA17" s="1036"/>
      <c r="AB17" s="1036"/>
      <c r="AC17" s="1036"/>
      <c r="AD17" s="1036"/>
      <c r="AE17" s="1036"/>
      <c r="AF17" s="1036"/>
      <c r="AG17" s="1036"/>
      <c r="AH17" s="1036"/>
      <c r="AI17" s="1036"/>
      <c r="AJ17" s="1036"/>
    </row>
    <row r="18" spans="1:36" s="1037" customFormat="1">
      <c r="A18" s="1040" t="s">
        <v>226</v>
      </c>
      <c r="B18" s="1027" t="s">
        <v>69</v>
      </c>
      <c r="C18" s="1036"/>
      <c r="D18" s="1036"/>
      <c r="E18" s="1036"/>
      <c r="F18" s="1036"/>
      <c r="G18" s="1036"/>
      <c r="H18" s="1036"/>
      <c r="I18" s="1036"/>
      <c r="J18" s="1036"/>
      <c r="K18" s="1036"/>
      <c r="L18" s="1036"/>
      <c r="M18" s="1036"/>
      <c r="N18" s="1036"/>
      <c r="O18" s="1036"/>
      <c r="P18" s="1036"/>
      <c r="Q18" s="1036"/>
      <c r="R18" s="1036"/>
      <c r="S18" s="1036"/>
      <c r="T18" s="1036"/>
      <c r="U18" s="1036"/>
      <c r="V18" s="1036"/>
      <c r="W18" s="1036"/>
      <c r="X18" s="1036"/>
      <c r="Y18" s="1036"/>
      <c r="Z18" s="1036"/>
      <c r="AA18" s="1036"/>
      <c r="AB18" s="1036"/>
      <c r="AC18" s="1036"/>
      <c r="AD18" s="1036"/>
      <c r="AE18" s="1036"/>
      <c r="AF18" s="1036"/>
      <c r="AG18" s="1036"/>
      <c r="AH18" s="1036"/>
      <c r="AI18" s="1036"/>
      <c r="AJ18" s="1036"/>
    </row>
    <row r="19" spans="1:36" s="1037" customFormat="1">
      <c r="A19" s="1041" t="s">
        <v>227</v>
      </c>
      <c r="B19" s="1027" t="s">
        <v>245</v>
      </c>
      <c r="C19" s="1036"/>
      <c r="D19" s="1036"/>
      <c r="E19" s="1036"/>
      <c r="F19" s="1036"/>
      <c r="G19" s="1036"/>
      <c r="H19" s="1036"/>
      <c r="I19" s="1036"/>
      <c r="J19" s="1036"/>
      <c r="K19" s="1036"/>
      <c r="L19" s="1036"/>
      <c r="M19" s="1036"/>
      <c r="N19" s="1036"/>
      <c r="O19" s="1036"/>
      <c r="P19" s="1036"/>
      <c r="Q19" s="1036"/>
      <c r="R19" s="1036"/>
      <c r="S19" s="1036"/>
      <c r="T19" s="1036"/>
      <c r="U19" s="1036"/>
      <c r="V19" s="1036"/>
      <c r="W19" s="1036"/>
      <c r="X19" s="1036"/>
      <c r="Y19" s="1036"/>
      <c r="Z19" s="1036"/>
      <c r="AA19" s="1036"/>
      <c r="AB19" s="1036"/>
      <c r="AC19" s="1036"/>
      <c r="AD19" s="1036"/>
      <c r="AE19" s="1036"/>
      <c r="AF19" s="1036"/>
      <c r="AG19" s="1036"/>
      <c r="AH19" s="1036"/>
      <c r="AI19" s="1036"/>
      <c r="AJ19" s="1036"/>
    </row>
    <row r="20" spans="1:36" s="1037" customFormat="1">
      <c r="A20" s="1042" t="s">
        <v>228</v>
      </c>
      <c r="B20" s="1027" t="s">
        <v>229</v>
      </c>
      <c r="C20" s="1036"/>
      <c r="D20" s="1036"/>
      <c r="E20" s="1036"/>
      <c r="F20" s="1036"/>
      <c r="G20" s="1036"/>
      <c r="H20" s="1036"/>
      <c r="I20" s="1036"/>
      <c r="J20" s="1036"/>
      <c r="K20" s="1036"/>
      <c r="L20" s="1036"/>
      <c r="M20" s="1036"/>
      <c r="N20" s="1036"/>
      <c r="O20" s="1036"/>
      <c r="P20" s="1036"/>
      <c r="Q20" s="1036"/>
      <c r="R20" s="1036"/>
      <c r="S20" s="1036"/>
      <c r="T20" s="1036"/>
      <c r="U20" s="1036"/>
      <c r="V20" s="1036"/>
      <c r="W20" s="1036"/>
      <c r="X20" s="1036"/>
      <c r="Y20" s="1036"/>
      <c r="Z20" s="1036"/>
      <c r="AA20" s="1036"/>
      <c r="AB20" s="1036"/>
      <c r="AC20" s="1036"/>
      <c r="AD20" s="1036"/>
      <c r="AE20" s="1036"/>
      <c r="AF20" s="1036"/>
      <c r="AG20" s="1036"/>
      <c r="AH20" s="1036"/>
      <c r="AI20" s="1036"/>
      <c r="AJ20" s="1036"/>
    </row>
    <row r="21" spans="1:36" s="1037" customFormat="1">
      <c r="A21" s="1043"/>
      <c r="B21" s="1044"/>
      <c r="C21" s="1036"/>
      <c r="D21" s="1036"/>
      <c r="E21" s="1036"/>
      <c r="F21" s="1036"/>
      <c r="G21" s="1036"/>
      <c r="H21" s="1036"/>
      <c r="I21" s="1036"/>
      <c r="J21" s="1036"/>
      <c r="K21" s="1036"/>
      <c r="L21" s="1036"/>
      <c r="M21" s="1036"/>
      <c r="N21" s="1036"/>
      <c r="O21" s="1036"/>
      <c r="P21" s="1036"/>
      <c r="Q21" s="1036"/>
      <c r="R21" s="1036"/>
      <c r="S21" s="1036"/>
      <c r="T21" s="1036"/>
      <c r="U21" s="1036"/>
      <c r="V21" s="1036"/>
      <c r="W21" s="1036"/>
      <c r="X21" s="1036"/>
      <c r="Y21" s="1036"/>
      <c r="Z21" s="1036"/>
      <c r="AA21" s="1036"/>
      <c r="AB21" s="1036"/>
      <c r="AC21" s="1036"/>
      <c r="AD21" s="1036"/>
      <c r="AE21" s="1036"/>
      <c r="AF21" s="1036"/>
      <c r="AG21" s="1036"/>
      <c r="AH21" s="1036"/>
      <c r="AI21" s="1036"/>
      <c r="AJ21" s="1036"/>
    </row>
    <row r="22" spans="1:36" s="1037" customFormat="1">
      <c r="A22" s="1045"/>
      <c r="B22" s="1046"/>
      <c r="C22" s="1036"/>
      <c r="D22" s="1036"/>
      <c r="E22" s="1036"/>
      <c r="F22" s="1036"/>
      <c r="G22" s="1036"/>
      <c r="H22" s="1036"/>
      <c r="I22" s="1036"/>
      <c r="J22" s="1036"/>
      <c r="K22" s="1036"/>
      <c r="L22" s="1036"/>
      <c r="M22" s="1036"/>
      <c r="N22" s="1036"/>
      <c r="O22" s="1036"/>
      <c r="P22" s="1036"/>
      <c r="Q22" s="1036"/>
      <c r="R22" s="1036"/>
      <c r="S22" s="1036"/>
      <c r="T22" s="1036"/>
      <c r="U22" s="1036"/>
      <c r="V22" s="1036"/>
      <c r="W22" s="1036"/>
      <c r="X22" s="1036"/>
      <c r="Y22" s="1036"/>
      <c r="Z22" s="1036"/>
      <c r="AA22" s="1036"/>
      <c r="AB22" s="1036"/>
      <c r="AC22" s="1036"/>
      <c r="AD22" s="1036"/>
      <c r="AE22" s="1036"/>
      <c r="AF22" s="1036"/>
      <c r="AG22" s="1036"/>
      <c r="AH22" s="1036"/>
      <c r="AI22" s="1036"/>
      <c r="AJ22" s="1036"/>
    </row>
    <row r="23" spans="1:36" s="1025" customFormat="1">
      <c r="A23" s="1047" t="s">
        <v>488</v>
      </c>
      <c r="B23" s="1048"/>
      <c r="C23" s="1024"/>
      <c r="D23" s="1024"/>
      <c r="E23" s="1024"/>
      <c r="F23" s="1024"/>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row>
    <row r="24" spans="1:36" s="1025" customFormat="1">
      <c r="A24" s="1026"/>
      <c r="B24" s="1027"/>
      <c r="C24" s="1024"/>
      <c r="D24" s="1024"/>
      <c r="E24" s="1024"/>
      <c r="F24" s="1024"/>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row>
    <row r="25" spans="1:36" s="1025" customFormat="1" ht="13.2" customHeight="1">
      <c r="A25" s="1049" t="s">
        <v>330</v>
      </c>
      <c r="B25" s="1027" t="s">
        <v>489</v>
      </c>
      <c r="C25" s="1024"/>
      <c r="D25" s="1024"/>
      <c r="E25" s="1024"/>
      <c r="F25" s="1024"/>
      <c r="G25" s="1024"/>
      <c r="H25" s="1024"/>
      <c r="I25" s="1024"/>
      <c r="J25" s="1024"/>
      <c r="K25" s="1024"/>
      <c r="L25" s="1024"/>
      <c r="M25" s="1024"/>
      <c r="N25" s="1024"/>
      <c r="O25" s="1024"/>
      <c r="P25" s="1024"/>
      <c r="Q25" s="1024"/>
      <c r="R25" s="1024"/>
      <c r="S25" s="1024"/>
      <c r="T25" s="1024"/>
      <c r="U25" s="1024"/>
      <c r="V25" s="1024"/>
      <c r="W25" s="1024"/>
      <c r="X25" s="1024"/>
      <c r="Y25" s="1024"/>
      <c r="Z25" s="1024"/>
      <c r="AA25" s="1024"/>
      <c r="AB25" s="1024"/>
      <c r="AC25" s="1024"/>
      <c r="AD25" s="1024"/>
      <c r="AE25" s="1024"/>
      <c r="AF25" s="1024"/>
      <c r="AG25" s="1024"/>
      <c r="AH25" s="1024"/>
      <c r="AI25" s="1024"/>
      <c r="AJ25" s="1024"/>
    </row>
    <row r="26" spans="1:36" s="1025" customFormat="1" ht="13.8">
      <c r="A26" s="1049"/>
      <c r="B26" s="1027"/>
      <c r="C26" s="1024"/>
      <c r="D26" s="1024"/>
      <c r="E26" s="1024"/>
      <c r="F26" s="1024"/>
      <c r="G26" s="1024"/>
      <c r="H26" s="1024"/>
      <c r="I26" s="1024"/>
      <c r="J26" s="1024"/>
      <c r="K26" s="1024"/>
      <c r="L26" s="1024"/>
      <c r="M26" s="1024"/>
      <c r="N26" s="1024"/>
      <c r="O26" s="1024"/>
      <c r="P26" s="1024"/>
      <c r="Q26" s="1024"/>
      <c r="R26" s="1024"/>
      <c r="S26" s="1024"/>
      <c r="T26" s="1024"/>
      <c r="U26" s="1024"/>
      <c r="V26" s="1024"/>
      <c r="W26" s="1024"/>
      <c r="X26" s="1024"/>
      <c r="Y26" s="1024"/>
      <c r="Z26" s="1024"/>
      <c r="AA26" s="1024"/>
      <c r="AB26" s="1024"/>
      <c r="AC26" s="1024"/>
      <c r="AD26" s="1024"/>
      <c r="AE26" s="1024"/>
      <c r="AF26" s="1024"/>
      <c r="AG26" s="1024"/>
      <c r="AH26" s="1024"/>
      <c r="AI26" s="1024"/>
      <c r="AJ26" s="1024"/>
    </row>
    <row r="27" spans="1:36" s="1025" customFormat="1" ht="13.8">
      <c r="A27" s="1049" t="s">
        <v>330</v>
      </c>
      <c r="B27" s="1527" t="s">
        <v>490</v>
      </c>
      <c r="C27" s="1024"/>
      <c r="D27" s="1024"/>
      <c r="E27" s="1024"/>
      <c r="F27" s="1024"/>
      <c r="G27" s="1024"/>
      <c r="H27" s="1024"/>
      <c r="I27" s="1024"/>
      <c r="J27" s="1024"/>
      <c r="K27" s="1024"/>
      <c r="L27" s="1024"/>
      <c r="M27" s="1024"/>
      <c r="N27" s="1024"/>
      <c r="O27" s="1024"/>
      <c r="P27" s="1024"/>
      <c r="Q27" s="1024"/>
      <c r="R27" s="1024"/>
      <c r="S27" s="1024"/>
      <c r="T27" s="1024"/>
      <c r="U27" s="1024"/>
      <c r="V27" s="1024"/>
      <c r="W27" s="1024"/>
      <c r="X27" s="1024"/>
      <c r="Y27" s="1024"/>
      <c r="Z27" s="1024"/>
      <c r="AA27" s="1024"/>
      <c r="AB27" s="1024"/>
      <c r="AC27" s="1024"/>
      <c r="AD27" s="1024"/>
      <c r="AE27" s="1024"/>
      <c r="AF27" s="1024"/>
      <c r="AG27" s="1024"/>
      <c r="AH27" s="1024"/>
      <c r="AI27" s="1024"/>
      <c r="AJ27" s="1024"/>
    </row>
    <row r="28" spans="1:36" s="1025" customFormat="1" ht="13.8" customHeight="1">
      <c r="A28" s="1049"/>
      <c r="B28" s="1527"/>
      <c r="C28" s="1024"/>
      <c r="D28" s="1024"/>
      <c r="E28" s="1024"/>
      <c r="F28" s="1024"/>
      <c r="G28" s="1024"/>
      <c r="H28" s="1024"/>
      <c r="I28" s="1024"/>
      <c r="J28" s="1024"/>
      <c r="K28" s="1024"/>
      <c r="L28" s="1024"/>
      <c r="M28" s="1024"/>
      <c r="N28" s="1024"/>
      <c r="O28" s="1024"/>
      <c r="P28" s="1024"/>
      <c r="Q28" s="1024"/>
      <c r="R28" s="1024"/>
      <c r="S28" s="1024"/>
      <c r="T28" s="1024"/>
      <c r="U28" s="1024"/>
      <c r="V28" s="1024"/>
      <c r="W28" s="1024"/>
      <c r="X28" s="1024"/>
      <c r="Y28" s="1024"/>
      <c r="Z28" s="1024"/>
      <c r="AA28" s="1024"/>
      <c r="AB28" s="1024"/>
      <c r="AC28" s="1024"/>
      <c r="AD28" s="1024"/>
      <c r="AE28" s="1024"/>
      <c r="AF28" s="1024"/>
      <c r="AG28" s="1024"/>
      <c r="AH28" s="1024"/>
      <c r="AI28" s="1024"/>
      <c r="AJ28" s="1024"/>
    </row>
    <row r="29" spans="1:36" s="1025" customFormat="1" ht="13.8">
      <c r="A29" s="1049"/>
      <c r="B29" s="1527"/>
      <c r="C29" s="1024"/>
      <c r="D29" s="1024"/>
      <c r="E29" s="1024"/>
      <c r="F29" s="1024"/>
      <c r="G29" s="1024"/>
      <c r="H29" s="1024"/>
      <c r="I29" s="1024"/>
      <c r="J29" s="1024"/>
      <c r="K29" s="1024"/>
      <c r="L29" s="1024"/>
      <c r="M29" s="1024"/>
      <c r="N29" s="1024"/>
      <c r="O29" s="1024"/>
      <c r="P29" s="1024"/>
      <c r="Q29" s="1024"/>
      <c r="R29" s="1024"/>
      <c r="S29" s="1024"/>
      <c r="T29" s="1024"/>
      <c r="U29" s="1024"/>
      <c r="V29" s="1024"/>
      <c r="W29" s="1024"/>
      <c r="X29" s="1024"/>
      <c r="Y29" s="1024"/>
      <c r="Z29" s="1024"/>
      <c r="AA29" s="1024"/>
      <c r="AB29" s="1024"/>
      <c r="AC29" s="1024"/>
      <c r="AD29" s="1024"/>
      <c r="AE29" s="1024"/>
      <c r="AF29" s="1024"/>
      <c r="AG29" s="1024"/>
      <c r="AH29" s="1024"/>
      <c r="AI29" s="1024"/>
      <c r="AJ29" s="1024"/>
    </row>
    <row r="30" spans="1:36" s="1025" customFormat="1" ht="13.8">
      <c r="A30" s="1049"/>
      <c r="B30" s="1527"/>
      <c r="C30" s="1024"/>
      <c r="D30" s="1024"/>
      <c r="E30" s="1024"/>
      <c r="F30" s="1024"/>
      <c r="G30" s="1024"/>
      <c r="H30" s="1024"/>
      <c r="I30" s="1024"/>
      <c r="J30" s="1024"/>
      <c r="K30" s="1024"/>
      <c r="L30" s="1024"/>
      <c r="M30" s="1024"/>
      <c r="N30" s="1024"/>
      <c r="O30" s="1024"/>
      <c r="P30" s="1024"/>
      <c r="Q30" s="1024"/>
      <c r="R30" s="1024"/>
      <c r="S30" s="1024"/>
      <c r="T30" s="1024"/>
      <c r="U30" s="1024"/>
      <c r="V30" s="1024"/>
      <c r="W30" s="1024"/>
      <c r="X30" s="1024"/>
      <c r="Y30" s="1024"/>
      <c r="Z30" s="1024"/>
      <c r="AA30" s="1024"/>
      <c r="AB30" s="1024"/>
      <c r="AC30" s="1024"/>
      <c r="AD30" s="1024"/>
      <c r="AE30" s="1024"/>
      <c r="AF30" s="1024"/>
      <c r="AG30" s="1024"/>
      <c r="AH30" s="1024"/>
      <c r="AI30" s="1024"/>
      <c r="AJ30" s="1024"/>
    </row>
    <row r="31" spans="1:36" s="1025" customFormat="1">
      <c r="A31" s="1050"/>
      <c r="B31" s="1051"/>
      <c r="C31" s="1024"/>
      <c r="D31" s="1024"/>
      <c r="E31" s="1024"/>
      <c r="F31" s="1024"/>
      <c r="G31" s="1024"/>
      <c r="H31" s="1024"/>
      <c r="I31" s="1024"/>
      <c r="J31" s="1024"/>
      <c r="K31" s="1024"/>
      <c r="L31" s="1024"/>
      <c r="M31" s="1024"/>
      <c r="N31" s="1024"/>
      <c r="O31" s="1024"/>
      <c r="P31" s="1024"/>
      <c r="Q31" s="1024"/>
      <c r="R31" s="1024"/>
      <c r="S31" s="1024"/>
      <c r="T31" s="1024"/>
      <c r="U31" s="1024"/>
      <c r="V31" s="1024"/>
      <c r="W31" s="1024"/>
      <c r="X31" s="1024"/>
      <c r="Y31" s="1024"/>
      <c r="Z31" s="1024"/>
      <c r="AA31" s="1024"/>
      <c r="AB31" s="1024"/>
      <c r="AC31" s="1024"/>
      <c r="AD31" s="1024"/>
      <c r="AE31" s="1024"/>
      <c r="AF31" s="1024"/>
      <c r="AG31" s="1024"/>
      <c r="AH31" s="1024"/>
      <c r="AI31" s="1024"/>
      <c r="AJ31" s="1024"/>
    </row>
    <row r="32" spans="1:36" s="1025" customFormat="1" ht="13.8" customHeight="1">
      <c r="A32" s="1049" t="s">
        <v>330</v>
      </c>
      <c r="B32" s="1527" t="s">
        <v>320</v>
      </c>
      <c r="C32" s="1024"/>
      <c r="D32" s="1024"/>
      <c r="E32" s="1024"/>
      <c r="F32" s="1024"/>
      <c r="G32" s="1024"/>
      <c r="H32" s="1024"/>
      <c r="I32" s="1024"/>
      <c r="J32" s="1024"/>
      <c r="K32" s="1024"/>
      <c r="L32" s="1024"/>
      <c r="M32" s="1024"/>
      <c r="N32" s="1024"/>
      <c r="O32" s="1024"/>
      <c r="P32" s="1024"/>
      <c r="Q32" s="1024"/>
      <c r="R32" s="1024"/>
      <c r="S32" s="1024"/>
      <c r="T32" s="1024"/>
      <c r="U32" s="1024"/>
      <c r="V32" s="1024"/>
      <c r="W32" s="1024"/>
      <c r="X32" s="1024"/>
      <c r="Y32" s="1024"/>
      <c r="Z32" s="1024"/>
      <c r="AA32" s="1024"/>
      <c r="AB32" s="1024"/>
      <c r="AC32" s="1024"/>
      <c r="AD32" s="1024"/>
      <c r="AE32" s="1024"/>
      <c r="AF32" s="1024"/>
      <c r="AG32" s="1024"/>
      <c r="AH32" s="1024"/>
      <c r="AI32" s="1024"/>
      <c r="AJ32" s="1024"/>
    </row>
    <row r="33" spans="1:36" s="1025" customFormat="1">
      <c r="A33" s="1026"/>
      <c r="B33" s="1527"/>
      <c r="C33" s="1024"/>
      <c r="D33" s="1024"/>
      <c r="E33" s="1024"/>
      <c r="F33" s="1024"/>
      <c r="G33" s="1024"/>
      <c r="H33" s="1024"/>
      <c r="I33" s="1024"/>
      <c r="J33" s="1024"/>
      <c r="K33" s="1024"/>
      <c r="L33" s="1024"/>
      <c r="M33" s="1024"/>
      <c r="N33" s="1024"/>
      <c r="O33" s="1024"/>
      <c r="P33" s="1024"/>
      <c r="Q33" s="1024"/>
      <c r="R33" s="1024"/>
      <c r="S33" s="1024"/>
      <c r="T33" s="1024"/>
      <c r="U33" s="1024"/>
      <c r="V33" s="1024"/>
      <c r="W33" s="1024"/>
      <c r="X33" s="1024"/>
      <c r="Y33" s="1024"/>
      <c r="Z33" s="1024"/>
      <c r="AA33" s="1024"/>
      <c r="AB33" s="1024"/>
      <c r="AC33" s="1024"/>
      <c r="AD33" s="1024"/>
      <c r="AE33" s="1024"/>
      <c r="AF33" s="1024"/>
      <c r="AG33" s="1024"/>
      <c r="AH33" s="1024"/>
      <c r="AI33" s="1024"/>
      <c r="AJ33" s="1024"/>
    </row>
    <row r="34" spans="1:36" s="1025" customFormat="1">
      <c r="A34" s="1026"/>
      <c r="B34" s="1527"/>
      <c r="C34" s="1024"/>
      <c r="D34" s="1024"/>
      <c r="E34" s="1024"/>
      <c r="F34" s="1024"/>
      <c r="G34" s="1024"/>
      <c r="H34" s="1024"/>
      <c r="I34" s="1024"/>
      <c r="J34" s="1024"/>
      <c r="K34" s="1024"/>
      <c r="L34" s="1024"/>
      <c r="M34" s="1024"/>
      <c r="N34" s="1024"/>
      <c r="O34" s="1024"/>
      <c r="P34" s="1024"/>
      <c r="Q34" s="1024"/>
      <c r="R34" s="1024"/>
      <c r="S34" s="1024"/>
      <c r="T34" s="1024"/>
      <c r="U34" s="1024"/>
      <c r="V34" s="1024"/>
      <c r="W34" s="1024"/>
      <c r="X34" s="1024"/>
      <c r="Y34" s="1024"/>
      <c r="Z34" s="1024"/>
      <c r="AA34" s="1024"/>
      <c r="AB34" s="1024"/>
      <c r="AC34" s="1024"/>
      <c r="AD34" s="1024"/>
      <c r="AE34" s="1024"/>
      <c r="AF34" s="1024"/>
      <c r="AG34" s="1024"/>
      <c r="AH34" s="1024"/>
      <c r="AI34" s="1024"/>
      <c r="AJ34" s="1024"/>
    </row>
    <row r="35" spans="1:36" s="1025" customFormat="1">
      <c r="A35" s="1026"/>
      <c r="B35" s="1027"/>
      <c r="C35" s="1024"/>
      <c r="D35" s="1024"/>
      <c r="E35" s="1024"/>
      <c r="F35" s="1024"/>
      <c r="G35" s="1024"/>
      <c r="H35" s="1024"/>
      <c r="I35" s="1024"/>
      <c r="J35" s="1024"/>
      <c r="K35" s="1024"/>
      <c r="L35" s="1024"/>
      <c r="M35" s="1024"/>
      <c r="N35" s="1024"/>
      <c r="O35" s="1024"/>
      <c r="P35" s="1024"/>
      <c r="Q35" s="1024"/>
      <c r="R35" s="1024"/>
      <c r="S35" s="1024"/>
      <c r="T35" s="1024"/>
      <c r="U35" s="1024"/>
      <c r="V35" s="1024"/>
      <c r="W35" s="1024"/>
      <c r="X35" s="1024"/>
      <c r="Y35" s="1024"/>
      <c r="Z35" s="1024"/>
      <c r="AA35" s="1024"/>
      <c r="AB35" s="1024"/>
      <c r="AC35" s="1024"/>
      <c r="AD35" s="1024"/>
      <c r="AE35" s="1024"/>
      <c r="AF35" s="1024"/>
      <c r="AG35" s="1024"/>
      <c r="AH35" s="1024"/>
      <c r="AI35" s="1024"/>
      <c r="AJ35" s="1024"/>
    </row>
    <row r="36" spans="1:36" s="1053" customFormat="1" ht="13.8">
      <c r="A36" s="1049" t="s">
        <v>330</v>
      </c>
      <c r="B36" s="1528" t="s">
        <v>372</v>
      </c>
      <c r="C36" s="1052"/>
      <c r="D36" s="1052"/>
      <c r="E36" s="1052"/>
      <c r="F36" s="1052"/>
      <c r="G36" s="1052"/>
      <c r="H36" s="1052"/>
      <c r="I36" s="1052"/>
      <c r="J36" s="1052"/>
      <c r="K36" s="1052"/>
      <c r="L36" s="1052"/>
      <c r="M36" s="1052"/>
      <c r="N36" s="1052"/>
      <c r="O36" s="1052"/>
      <c r="P36" s="1052"/>
      <c r="Q36" s="1052"/>
      <c r="R36" s="1052"/>
      <c r="S36" s="1052"/>
      <c r="T36" s="1052"/>
      <c r="U36" s="1052"/>
      <c r="V36" s="1052"/>
      <c r="W36" s="1052"/>
      <c r="X36" s="1052"/>
      <c r="Y36" s="1052"/>
      <c r="Z36" s="1052"/>
      <c r="AA36" s="1052"/>
      <c r="AB36" s="1052"/>
      <c r="AC36" s="1052"/>
      <c r="AD36" s="1052"/>
      <c r="AE36" s="1052"/>
      <c r="AF36" s="1052"/>
      <c r="AG36" s="1052"/>
      <c r="AH36" s="1052"/>
      <c r="AI36" s="1052"/>
      <c r="AJ36" s="1052"/>
    </row>
    <row r="37" spans="1:36" s="1053" customFormat="1">
      <c r="A37" s="1026"/>
      <c r="B37" s="1528"/>
      <c r="C37" s="1052"/>
      <c r="D37" s="1052"/>
      <c r="E37" s="1052"/>
      <c r="F37" s="1052"/>
      <c r="G37" s="1052"/>
      <c r="H37" s="1052"/>
      <c r="I37" s="1052"/>
      <c r="J37" s="1052"/>
      <c r="K37" s="1052"/>
      <c r="L37" s="1052"/>
      <c r="M37" s="1052"/>
      <c r="N37" s="1052"/>
      <c r="O37" s="1052"/>
      <c r="P37" s="1052"/>
      <c r="Q37" s="1052"/>
      <c r="R37" s="1052"/>
      <c r="S37" s="1052"/>
      <c r="T37" s="1052"/>
      <c r="U37" s="1052"/>
      <c r="V37" s="1052"/>
      <c r="W37" s="1052"/>
      <c r="X37" s="1052"/>
      <c r="Y37" s="1052"/>
      <c r="Z37" s="1052"/>
      <c r="AA37" s="1052"/>
      <c r="AB37" s="1052"/>
      <c r="AC37" s="1052"/>
      <c r="AD37" s="1052"/>
      <c r="AE37" s="1052"/>
      <c r="AF37" s="1052"/>
      <c r="AG37" s="1052"/>
      <c r="AH37" s="1052"/>
      <c r="AI37" s="1052"/>
      <c r="AJ37" s="1052"/>
    </row>
    <row r="38" spans="1:36" s="1053" customFormat="1">
      <c r="A38" s="1026"/>
      <c r="B38" s="1027"/>
      <c r="C38" s="1052"/>
      <c r="D38" s="1052"/>
      <c r="E38" s="1052"/>
      <c r="F38" s="1052"/>
      <c r="G38" s="1052"/>
      <c r="H38" s="1052"/>
      <c r="I38" s="1052"/>
      <c r="J38" s="1052"/>
      <c r="K38" s="1052"/>
      <c r="L38" s="1052"/>
      <c r="M38" s="1052"/>
      <c r="N38" s="1052"/>
      <c r="O38" s="1052"/>
      <c r="P38" s="1052"/>
      <c r="Q38" s="1052"/>
      <c r="R38" s="1052"/>
      <c r="S38" s="1052"/>
      <c r="T38" s="1052"/>
      <c r="U38" s="1052"/>
      <c r="V38" s="1052"/>
      <c r="W38" s="1052"/>
      <c r="X38" s="1052"/>
      <c r="Y38" s="1052"/>
      <c r="Z38" s="1052"/>
      <c r="AA38" s="1052"/>
      <c r="AB38" s="1052"/>
      <c r="AC38" s="1052"/>
      <c r="AD38" s="1052"/>
      <c r="AE38" s="1052"/>
      <c r="AF38" s="1052"/>
      <c r="AG38" s="1052"/>
      <c r="AH38" s="1052"/>
      <c r="AI38" s="1052"/>
      <c r="AJ38" s="1052"/>
    </row>
    <row r="39" spans="1:36" s="1053" customFormat="1" ht="13.8">
      <c r="A39" s="1049" t="s">
        <v>330</v>
      </c>
      <c r="B39" s="1034" t="s">
        <v>391</v>
      </c>
      <c r="C39" s="1052"/>
      <c r="D39" s="1052"/>
      <c r="E39" s="1052"/>
      <c r="F39" s="1052"/>
      <c r="G39" s="1052"/>
      <c r="H39" s="1052"/>
      <c r="I39" s="1052"/>
      <c r="J39" s="1052"/>
      <c r="K39" s="1052"/>
      <c r="L39" s="1052"/>
      <c r="M39" s="1052"/>
      <c r="N39" s="1052"/>
      <c r="O39" s="1052"/>
      <c r="P39" s="1052"/>
      <c r="Q39" s="1052"/>
      <c r="R39" s="1052"/>
      <c r="S39" s="1052"/>
      <c r="T39" s="1052"/>
      <c r="U39" s="1052"/>
      <c r="V39" s="1052"/>
      <c r="W39" s="1052"/>
      <c r="X39" s="1052"/>
      <c r="Y39" s="1052"/>
      <c r="Z39" s="1052"/>
      <c r="AA39" s="1052"/>
      <c r="AB39" s="1052"/>
      <c r="AC39" s="1052"/>
      <c r="AD39" s="1052"/>
      <c r="AE39" s="1052"/>
      <c r="AF39" s="1052"/>
      <c r="AG39" s="1052"/>
      <c r="AH39" s="1052"/>
      <c r="AI39" s="1052"/>
      <c r="AJ39" s="1052"/>
    </row>
    <row r="40" spans="1:36" s="1053" customFormat="1">
      <c r="A40" s="1054"/>
      <c r="B40" s="1034"/>
      <c r="C40" s="1052"/>
      <c r="D40" s="1052"/>
      <c r="E40" s="1052"/>
      <c r="F40" s="1052"/>
      <c r="G40" s="1052"/>
      <c r="H40" s="1052"/>
      <c r="I40" s="1052"/>
      <c r="J40" s="1052"/>
      <c r="K40" s="1052"/>
      <c r="L40" s="1052"/>
      <c r="M40" s="1052"/>
      <c r="N40" s="1052"/>
      <c r="O40" s="1052"/>
      <c r="P40" s="1052"/>
      <c r="Q40" s="1052"/>
      <c r="R40" s="1052"/>
      <c r="S40" s="1052"/>
      <c r="T40" s="1052"/>
      <c r="U40" s="1052"/>
      <c r="V40" s="1052"/>
      <c r="W40" s="1052"/>
      <c r="X40" s="1052"/>
      <c r="Y40" s="1052"/>
      <c r="Z40" s="1052"/>
      <c r="AA40" s="1052"/>
      <c r="AB40" s="1052"/>
      <c r="AC40" s="1052"/>
      <c r="AD40" s="1052"/>
      <c r="AE40" s="1052"/>
      <c r="AF40" s="1052"/>
      <c r="AG40" s="1052"/>
      <c r="AH40" s="1052"/>
      <c r="AI40" s="1052"/>
      <c r="AJ40" s="1052"/>
    </row>
    <row r="41" spans="1:36" s="1053" customFormat="1" ht="13.8">
      <c r="A41" s="1049" t="s">
        <v>330</v>
      </c>
      <c r="B41" s="1528" t="s">
        <v>377</v>
      </c>
      <c r="C41" s="1052"/>
      <c r="D41" s="1052"/>
      <c r="E41" s="1052"/>
      <c r="F41" s="1052"/>
      <c r="G41" s="1052"/>
      <c r="H41" s="1052"/>
      <c r="I41" s="1052"/>
      <c r="J41" s="1052"/>
      <c r="K41" s="1052"/>
      <c r="L41" s="1052"/>
      <c r="M41" s="1052"/>
      <c r="N41" s="1052"/>
      <c r="O41" s="1052"/>
      <c r="P41" s="1052"/>
      <c r="Q41" s="1052"/>
      <c r="R41" s="1052"/>
      <c r="S41" s="1052"/>
      <c r="T41" s="1052"/>
      <c r="U41" s="1052"/>
      <c r="V41" s="1052"/>
      <c r="W41" s="1052"/>
      <c r="X41" s="1052"/>
      <c r="Y41" s="1052"/>
      <c r="Z41" s="1052"/>
      <c r="AA41" s="1052"/>
      <c r="AB41" s="1052"/>
      <c r="AC41" s="1052"/>
      <c r="AD41" s="1052"/>
      <c r="AE41" s="1052"/>
      <c r="AF41" s="1052"/>
      <c r="AG41" s="1052"/>
      <c r="AH41" s="1052"/>
      <c r="AI41" s="1052"/>
      <c r="AJ41" s="1052"/>
    </row>
    <row r="42" spans="1:36" s="1053" customFormat="1">
      <c r="A42" s="1055"/>
      <c r="B42" s="1528"/>
      <c r="C42" s="1052"/>
      <c r="D42" s="1052"/>
      <c r="E42" s="1052"/>
      <c r="F42" s="1052"/>
      <c r="G42" s="1052"/>
      <c r="H42" s="1052"/>
      <c r="I42" s="1052"/>
      <c r="J42" s="1052"/>
      <c r="K42" s="1052"/>
      <c r="L42" s="1052"/>
      <c r="M42" s="1052"/>
      <c r="N42" s="1052"/>
      <c r="O42" s="1052"/>
      <c r="P42" s="1052"/>
      <c r="Q42" s="1052"/>
      <c r="R42" s="1052"/>
      <c r="S42" s="1052"/>
      <c r="T42" s="1052"/>
      <c r="U42" s="1052"/>
      <c r="V42" s="1052"/>
      <c r="W42" s="1052"/>
      <c r="X42" s="1052"/>
      <c r="Y42" s="1052"/>
      <c r="Z42" s="1052"/>
      <c r="AA42" s="1052"/>
      <c r="AB42" s="1052"/>
      <c r="AC42" s="1052"/>
      <c r="AD42" s="1052"/>
      <c r="AE42" s="1052"/>
      <c r="AF42" s="1052"/>
      <c r="AG42" s="1052"/>
      <c r="AH42" s="1052"/>
      <c r="AI42" s="1052"/>
      <c r="AJ42" s="1052"/>
    </row>
    <row r="43" spans="1:36" s="1053" customFormat="1">
      <c r="A43" s="1055"/>
      <c r="B43" s="1528"/>
      <c r="C43" s="1052"/>
      <c r="D43" s="1052"/>
      <c r="E43" s="1052"/>
      <c r="F43" s="1052"/>
      <c r="G43" s="1052"/>
      <c r="H43" s="1052"/>
      <c r="I43" s="1052"/>
      <c r="J43" s="1052"/>
      <c r="K43" s="1052"/>
      <c r="L43" s="1052"/>
      <c r="M43" s="1052"/>
      <c r="N43" s="1052"/>
      <c r="O43" s="1052"/>
      <c r="P43" s="1052"/>
      <c r="Q43" s="1052"/>
      <c r="R43" s="1052"/>
      <c r="S43" s="1052"/>
      <c r="T43" s="1052"/>
      <c r="U43" s="1052"/>
      <c r="V43" s="1052"/>
      <c r="W43" s="1052"/>
      <c r="X43" s="1052"/>
      <c r="Y43" s="1052"/>
      <c r="Z43" s="1052"/>
      <c r="AA43" s="1052"/>
      <c r="AB43" s="1052"/>
      <c r="AC43" s="1052"/>
      <c r="AD43" s="1052"/>
      <c r="AE43" s="1052"/>
      <c r="AF43" s="1052"/>
      <c r="AG43" s="1052"/>
      <c r="AH43" s="1052"/>
      <c r="AI43" s="1052"/>
      <c r="AJ43" s="1052"/>
    </row>
    <row r="44" spans="1:36" s="1053" customFormat="1" ht="13.8" customHeight="1">
      <c r="A44" s="1055"/>
      <c r="B44" s="1056"/>
      <c r="C44" s="1052"/>
      <c r="D44" s="1052"/>
      <c r="E44" s="1052"/>
      <c r="F44" s="1052"/>
      <c r="G44" s="1052"/>
      <c r="H44" s="1052"/>
      <c r="I44" s="1052"/>
      <c r="J44" s="1052"/>
      <c r="K44" s="1052"/>
      <c r="L44" s="1052"/>
      <c r="M44" s="1052"/>
      <c r="N44" s="1052"/>
      <c r="O44" s="1052"/>
      <c r="P44" s="1052"/>
      <c r="Q44" s="1052"/>
      <c r="R44" s="1052"/>
      <c r="S44" s="1052"/>
      <c r="T44" s="1052"/>
      <c r="U44" s="1052"/>
      <c r="V44" s="1052"/>
      <c r="W44" s="1052"/>
      <c r="X44" s="1052"/>
      <c r="Y44" s="1052"/>
      <c r="Z44" s="1052"/>
      <c r="AA44" s="1052"/>
      <c r="AB44" s="1052"/>
      <c r="AC44" s="1052"/>
      <c r="AD44" s="1052"/>
      <c r="AE44" s="1052"/>
      <c r="AF44" s="1052"/>
      <c r="AG44" s="1052"/>
      <c r="AH44" s="1052"/>
      <c r="AI44" s="1052"/>
      <c r="AJ44" s="1052"/>
    </row>
    <row r="45" spans="1:36" s="1037" customFormat="1" ht="13.8">
      <c r="A45" s="1049" t="s">
        <v>330</v>
      </c>
      <c r="B45" s="1527" t="s">
        <v>491</v>
      </c>
      <c r="C45" s="1036"/>
      <c r="D45" s="1036"/>
      <c r="E45" s="1036"/>
      <c r="F45" s="1036"/>
      <c r="G45" s="1036"/>
      <c r="H45" s="1036"/>
      <c r="I45" s="1036"/>
      <c r="J45" s="1036"/>
      <c r="K45" s="1036"/>
      <c r="L45" s="1036"/>
      <c r="M45" s="1036"/>
      <c r="N45" s="1036"/>
      <c r="O45" s="1036"/>
      <c r="P45" s="1036"/>
      <c r="Q45" s="1036"/>
      <c r="R45" s="1036"/>
      <c r="S45" s="1036"/>
      <c r="T45" s="1036"/>
      <c r="U45" s="1036"/>
      <c r="V45" s="1036"/>
      <c r="W45" s="1036"/>
      <c r="X45" s="1036"/>
      <c r="Y45" s="1036"/>
      <c r="Z45" s="1036"/>
      <c r="AA45" s="1036"/>
      <c r="AB45" s="1036"/>
      <c r="AC45" s="1036"/>
      <c r="AD45" s="1036"/>
      <c r="AE45" s="1036"/>
      <c r="AF45" s="1036"/>
      <c r="AG45" s="1036"/>
      <c r="AH45" s="1036"/>
      <c r="AI45" s="1036"/>
      <c r="AJ45" s="1036"/>
    </row>
    <row r="46" spans="1:36" s="1037" customFormat="1" ht="13.8">
      <c r="A46" s="1049"/>
      <c r="B46" s="1527"/>
      <c r="C46" s="1036"/>
      <c r="D46" s="1036"/>
      <c r="E46" s="1036"/>
      <c r="F46" s="1036"/>
      <c r="G46" s="1036"/>
      <c r="H46" s="1036"/>
      <c r="I46" s="1036"/>
      <c r="J46" s="1036"/>
      <c r="K46" s="1036"/>
      <c r="L46" s="1036"/>
      <c r="M46" s="1036"/>
      <c r="N46" s="1036"/>
      <c r="O46" s="1036"/>
      <c r="P46" s="1036"/>
      <c r="Q46" s="1036"/>
      <c r="R46" s="1036"/>
      <c r="S46" s="1036"/>
      <c r="T46" s="1036"/>
      <c r="U46" s="1036"/>
      <c r="V46" s="1036"/>
      <c r="W46" s="1036"/>
      <c r="X46" s="1036"/>
      <c r="Y46" s="1036"/>
      <c r="Z46" s="1036"/>
      <c r="AA46" s="1036"/>
      <c r="AB46" s="1036"/>
      <c r="AC46" s="1036"/>
      <c r="AD46" s="1036"/>
      <c r="AE46" s="1036"/>
      <c r="AF46" s="1036"/>
      <c r="AG46" s="1036"/>
      <c r="AH46" s="1036"/>
      <c r="AI46" s="1036"/>
      <c r="AJ46" s="1036"/>
    </row>
    <row r="47" spans="1:36" s="1037" customFormat="1" ht="15" customHeight="1">
      <c r="A47" s="1026"/>
      <c r="B47" s="1027"/>
      <c r="C47" s="1036"/>
      <c r="D47" s="1036"/>
      <c r="E47" s="1036"/>
      <c r="F47" s="1036"/>
      <c r="G47" s="1036"/>
      <c r="H47" s="1036"/>
      <c r="I47" s="1036"/>
      <c r="J47" s="1036"/>
      <c r="K47" s="1036"/>
      <c r="L47" s="1036"/>
      <c r="M47" s="1036"/>
      <c r="N47" s="1036"/>
      <c r="O47" s="1036"/>
      <c r="P47" s="1036"/>
      <c r="Q47" s="1036"/>
      <c r="R47" s="1036"/>
      <c r="S47" s="1036"/>
      <c r="T47" s="1036"/>
      <c r="U47" s="1036"/>
      <c r="V47" s="1036"/>
      <c r="W47" s="1036"/>
      <c r="X47" s="1036"/>
      <c r="Y47" s="1036"/>
      <c r="Z47" s="1036"/>
      <c r="AA47" s="1036"/>
      <c r="AB47" s="1036"/>
      <c r="AC47" s="1036"/>
      <c r="AD47" s="1036"/>
      <c r="AE47" s="1036"/>
      <c r="AF47" s="1036"/>
      <c r="AG47" s="1036"/>
      <c r="AH47" s="1036"/>
      <c r="AI47" s="1036"/>
      <c r="AJ47" s="1036"/>
    </row>
    <row r="48" spans="1:36" s="1037" customFormat="1" ht="15" customHeight="1">
      <c r="A48" s="1057" t="s">
        <v>330</v>
      </c>
      <c r="B48" s="1058" t="s">
        <v>492</v>
      </c>
      <c r="C48" s="1036"/>
      <c r="D48" s="1036"/>
      <c r="E48" s="1036"/>
      <c r="F48" s="1036"/>
      <c r="G48" s="1036"/>
      <c r="H48" s="1036"/>
      <c r="I48" s="1036"/>
      <c r="J48" s="1036"/>
      <c r="K48" s="1036"/>
      <c r="L48" s="1036"/>
      <c r="M48" s="1036"/>
      <c r="N48" s="1036"/>
      <c r="O48" s="1036"/>
      <c r="P48" s="1036"/>
      <c r="Q48" s="1036"/>
      <c r="R48" s="1036"/>
      <c r="S48" s="1036"/>
      <c r="T48" s="1036"/>
      <c r="U48" s="1036"/>
      <c r="V48" s="1036"/>
      <c r="W48" s="1036"/>
      <c r="X48" s="1036"/>
      <c r="Y48" s="1036"/>
      <c r="Z48" s="1036"/>
      <c r="AA48" s="1036"/>
      <c r="AB48" s="1036"/>
      <c r="AC48" s="1036"/>
      <c r="AD48" s="1036"/>
      <c r="AE48" s="1036"/>
      <c r="AF48" s="1036"/>
      <c r="AG48" s="1036"/>
      <c r="AH48" s="1036"/>
      <c r="AI48" s="1036"/>
      <c r="AJ48" s="1036"/>
    </row>
    <row r="49" spans="1:36" s="1025" customFormat="1" ht="13.8">
      <c r="A49" s="1057"/>
      <c r="B49" s="1058"/>
      <c r="C49" s="1024"/>
      <c r="D49" s="1024"/>
      <c r="E49" s="1024"/>
      <c r="F49" s="1024"/>
      <c r="G49" s="1024"/>
      <c r="H49" s="1024"/>
      <c r="I49" s="1024"/>
      <c r="J49" s="1024"/>
      <c r="K49" s="1024"/>
      <c r="L49" s="1024"/>
      <c r="M49" s="1024"/>
      <c r="N49" s="1024"/>
      <c r="O49" s="1024"/>
      <c r="P49" s="1024"/>
      <c r="Q49" s="1024"/>
      <c r="R49" s="1024"/>
      <c r="S49" s="1024"/>
      <c r="T49" s="1024"/>
      <c r="U49" s="1024"/>
      <c r="V49" s="1024"/>
      <c r="W49" s="1024"/>
      <c r="X49" s="1024"/>
      <c r="Y49" s="1024"/>
      <c r="Z49" s="1024"/>
      <c r="AA49" s="1024"/>
      <c r="AB49" s="1024"/>
      <c r="AC49" s="1024"/>
      <c r="AD49" s="1024"/>
      <c r="AE49" s="1024"/>
      <c r="AF49" s="1024"/>
      <c r="AG49" s="1024"/>
      <c r="AH49" s="1024"/>
      <c r="AI49" s="1024"/>
      <c r="AJ49" s="1024"/>
    </row>
    <row r="50" spans="1:36" s="1025" customFormat="1">
      <c r="A50" s="1059" t="s">
        <v>493</v>
      </c>
      <c r="B50" s="1060"/>
      <c r="C50" s="1024"/>
      <c r="D50" s="1024"/>
      <c r="E50" s="1024"/>
      <c r="F50" s="1024"/>
      <c r="G50" s="1024"/>
      <c r="H50" s="1024"/>
      <c r="I50" s="1024"/>
      <c r="J50" s="1024"/>
      <c r="K50" s="1024"/>
      <c r="L50" s="1024"/>
      <c r="M50" s="1024"/>
      <c r="N50" s="1024"/>
      <c r="O50" s="1024"/>
      <c r="P50" s="1024"/>
      <c r="Q50" s="1024"/>
      <c r="R50" s="1024"/>
      <c r="S50" s="1024"/>
      <c r="T50" s="1024"/>
      <c r="U50" s="1024"/>
      <c r="V50" s="1024"/>
      <c r="W50" s="1024"/>
      <c r="X50" s="1024"/>
      <c r="Y50" s="1024"/>
      <c r="Z50" s="1024"/>
      <c r="AA50" s="1024"/>
      <c r="AB50" s="1024"/>
      <c r="AC50" s="1024"/>
      <c r="AD50" s="1024"/>
      <c r="AE50" s="1024"/>
      <c r="AF50" s="1024"/>
      <c r="AG50" s="1024"/>
      <c r="AH50" s="1024"/>
      <c r="AI50" s="1024"/>
      <c r="AJ50" s="1024"/>
    </row>
    <row r="51" spans="1:36" s="1025" customFormat="1" ht="13.8">
      <c r="A51" s="1049"/>
      <c r="B51" s="1034"/>
      <c r="C51" s="1024"/>
      <c r="D51" s="1024"/>
      <c r="E51" s="1024"/>
      <c r="F51" s="1024"/>
      <c r="G51" s="1024"/>
      <c r="H51" s="1024"/>
      <c r="I51" s="1024"/>
      <c r="J51" s="1024"/>
      <c r="K51" s="1024"/>
      <c r="L51" s="1024"/>
      <c r="M51" s="1024"/>
      <c r="N51" s="1024"/>
      <c r="O51" s="1024"/>
      <c r="P51" s="1024"/>
      <c r="Q51" s="1024"/>
      <c r="R51" s="1024"/>
      <c r="S51" s="1024"/>
      <c r="T51" s="1024"/>
      <c r="U51" s="1024"/>
      <c r="V51" s="1024"/>
      <c r="W51" s="1024"/>
      <c r="X51" s="1024"/>
      <c r="Y51" s="1024"/>
      <c r="Z51" s="1024"/>
      <c r="AA51" s="1024"/>
      <c r="AB51" s="1024"/>
      <c r="AC51" s="1024"/>
      <c r="AD51" s="1024"/>
      <c r="AE51" s="1024"/>
      <c r="AF51" s="1024"/>
      <c r="AG51" s="1024"/>
      <c r="AH51" s="1024"/>
      <c r="AI51" s="1024"/>
      <c r="AJ51" s="1024"/>
    </row>
    <row r="52" spans="1:36" s="1025" customFormat="1" ht="13.8">
      <c r="A52" s="1049" t="s">
        <v>330</v>
      </c>
      <c r="B52" s="1518" t="s">
        <v>494</v>
      </c>
      <c r="C52" s="1024"/>
      <c r="D52" s="1024"/>
      <c r="E52" s="1024"/>
      <c r="F52" s="1024"/>
      <c r="G52" s="1024"/>
      <c r="H52" s="1024"/>
      <c r="I52" s="1024"/>
      <c r="J52" s="1024"/>
      <c r="K52" s="1024"/>
      <c r="L52" s="1024"/>
      <c r="M52" s="1024"/>
      <c r="N52" s="1024"/>
      <c r="O52" s="1024"/>
      <c r="P52" s="1024"/>
      <c r="Q52" s="1024"/>
      <c r="R52" s="1024"/>
      <c r="S52" s="1024"/>
      <c r="T52" s="1024"/>
      <c r="U52" s="1024"/>
      <c r="V52" s="1024"/>
      <c r="W52" s="1024"/>
      <c r="X52" s="1024"/>
      <c r="Y52" s="1024"/>
      <c r="Z52" s="1024"/>
      <c r="AA52" s="1024"/>
      <c r="AB52" s="1024"/>
      <c r="AC52" s="1024"/>
      <c r="AD52" s="1024"/>
      <c r="AE52" s="1024"/>
      <c r="AF52" s="1024"/>
      <c r="AG52" s="1024"/>
      <c r="AH52" s="1024"/>
      <c r="AI52" s="1024"/>
      <c r="AJ52" s="1024"/>
    </row>
    <row r="53" spans="1:36" s="1025" customFormat="1" ht="13.8">
      <c r="A53" s="1049"/>
      <c r="B53" s="1518"/>
      <c r="C53" s="1024"/>
      <c r="D53" s="1024"/>
      <c r="E53" s="1024"/>
      <c r="F53" s="1024"/>
      <c r="G53" s="1024"/>
      <c r="H53" s="1024"/>
      <c r="I53" s="1024"/>
      <c r="J53" s="1024"/>
      <c r="K53" s="1024"/>
      <c r="L53" s="1024"/>
      <c r="M53" s="1024"/>
      <c r="N53" s="1024"/>
      <c r="O53" s="1024"/>
      <c r="P53" s="1024"/>
      <c r="Q53" s="1024"/>
      <c r="R53" s="1024"/>
      <c r="S53" s="1024"/>
      <c r="T53" s="1024"/>
      <c r="U53" s="1024"/>
      <c r="V53" s="1024"/>
      <c r="W53" s="1024"/>
      <c r="X53" s="1024"/>
      <c r="Y53" s="1024"/>
      <c r="Z53" s="1024"/>
      <c r="AA53" s="1024"/>
      <c r="AB53" s="1024"/>
      <c r="AC53" s="1024"/>
      <c r="AD53" s="1024"/>
      <c r="AE53" s="1024"/>
      <c r="AF53" s="1024"/>
      <c r="AG53" s="1024"/>
      <c r="AH53" s="1024"/>
      <c r="AI53" s="1024"/>
      <c r="AJ53" s="1024"/>
    </row>
    <row r="54" spans="1:36" s="1025" customFormat="1" ht="13.8">
      <c r="A54" s="1049"/>
      <c r="B54" s="1034"/>
      <c r="C54" s="1024"/>
      <c r="D54" s="1024"/>
      <c r="E54" s="1024"/>
      <c r="F54" s="1024"/>
      <c r="G54" s="1024"/>
      <c r="H54" s="1024"/>
      <c r="I54" s="1024"/>
      <c r="J54" s="1024"/>
      <c r="K54" s="1024"/>
      <c r="L54" s="1024"/>
      <c r="M54" s="1024"/>
      <c r="N54" s="1024"/>
      <c r="O54" s="1024"/>
      <c r="P54" s="1024"/>
      <c r="Q54" s="1024"/>
      <c r="R54" s="1024"/>
      <c r="S54" s="1024"/>
      <c r="T54" s="1024"/>
      <c r="U54" s="1024"/>
      <c r="V54" s="1024"/>
      <c r="W54" s="1024"/>
      <c r="X54" s="1024"/>
      <c r="Y54" s="1024"/>
      <c r="Z54" s="1024"/>
      <c r="AA54" s="1024"/>
      <c r="AB54" s="1024"/>
      <c r="AC54" s="1024"/>
      <c r="AD54" s="1024"/>
      <c r="AE54" s="1024"/>
      <c r="AF54" s="1024"/>
      <c r="AG54" s="1024"/>
      <c r="AH54" s="1024"/>
      <c r="AI54" s="1024"/>
      <c r="AJ54" s="1024"/>
    </row>
    <row r="55" spans="1:36" s="1025" customFormat="1" ht="13.8">
      <c r="A55" s="1049" t="s">
        <v>330</v>
      </c>
      <c r="B55" s="1034" t="s">
        <v>495</v>
      </c>
      <c r="C55" s="1024"/>
      <c r="D55" s="1024"/>
      <c r="E55" s="1024"/>
      <c r="F55" s="1024"/>
      <c r="G55" s="1024"/>
      <c r="H55" s="1024"/>
      <c r="I55" s="1024"/>
      <c r="J55" s="1024"/>
      <c r="K55" s="1024"/>
      <c r="L55" s="1024"/>
      <c r="M55" s="1024"/>
      <c r="N55" s="1024"/>
      <c r="O55" s="1024"/>
      <c r="P55" s="1024"/>
      <c r="Q55" s="1024"/>
      <c r="R55" s="1024"/>
      <c r="S55" s="1024"/>
      <c r="T55" s="1024"/>
      <c r="U55" s="1024"/>
      <c r="V55" s="1024"/>
      <c r="W55" s="1024"/>
      <c r="X55" s="1024"/>
      <c r="Y55" s="1024"/>
      <c r="Z55" s="1024"/>
      <c r="AA55" s="1024"/>
      <c r="AB55" s="1024"/>
      <c r="AC55" s="1024"/>
      <c r="AD55" s="1024"/>
      <c r="AE55" s="1024"/>
      <c r="AF55" s="1024"/>
      <c r="AG55" s="1024"/>
      <c r="AH55" s="1024"/>
      <c r="AI55" s="1024"/>
      <c r="AJ55" s="1024"/>
    </row>
    <row r="56" spans="1:36" s="1025" customFormat="1" ht="13.8">
      <c r="A56" s="1049"/>
      <c r="B56" s="1034"/>
      <c r="C56" s="1024"/>
      <c r="D56" s="1024"/>
      <c r="E56" s="1024"/>
      <c r="F56" s="1024"/>
      <c r="G56" s="1024"/>
      <c r="H56" s="1024"/>
      <c r="I56" s="1024"/>
      <c r="J56" s="1024"/>
      <c r="K56" s="1024"/>
      <c r="L56" s="1024"/>
      <c r="M56" s="1024"/>
      <c r="N56" s="1024"/>
      <c r="O56" s="1024"/>
      <c r="P56" s="1024"/>
      <c r="Q56" s="1024"/>
      <c r="R56" s="1024"/>
      <c r="S56" s="1024"/>
      <c r="T56" s="1024"/>
      <c r="U56" s="1024"/>
      <c r="V56" s="1024"/>
      <c r="W56" s="1024"/>
      <c r="X56" s="1024"/>
      <c r="Y56" s="1024"/>
      <c r="Z56" s="1024"/>
      <c r="AA56" s="1024"/>
      <c r="AB56" s="1024"/>
      <c r="AC56" s="1024"/>
      <c r="AD56" s="1024"/>
      <c r="AE56" s="1024"/>
      <c r="AF56" s="1024"/>
      <c r="AG56" s="1024"/>
      <c r="AH56" s="1024"/>
      <c r="AI56" s="1024"/>
      <c r="AJ56" s="1024"/>
    </row>
    <row r="57" spans="1:36" s="1025" customFormat="1" ht="13.8">
      <c r="A57" s="1049"/>
      <c r="B57" s="1061" t="s">
        <v>496</v>
      </c>
      <c r="C57" s="1024"/>
      <c r="D57" s="1024"/>
      <c r="E57" s="1024"/>
      <c r="F57" s="1024"/>
      <c r="G57" s="1024"/>
      <c r="H57" s="1024"/>
      <c r="I57" s="1024"/>
      <c r="J57" s="1024"/>
      <c r="K57" s="1024"/>
      <c r="L57" s="1024"/>
      <c r="M57" s="1024"/>
      <c r="N57" s="1024"/>
      <c r="O57" s="1024"/>
      <c r="P57" s="1024"/>
      <c r="Q57" s="1024"/>
      <c r="R57" s="1024"/>
      <c r="S57" s="1024"/>
      <c r="T57" s="1024"/>
      <c r="U57" s="1024"/>
      <c r="V57" s="1024"/>
      <c r="W57" s="1024"/>
      <c r="X57" s="1024"/>
      <c r="Y57" s="1024"/>
      <c r="Z57" s="1024"/>
      <c r="AA57" s="1024"/>
      <c r="AB57" s="1024"/>
      <c r="AC57" s="1024"/>
      <c r="AD57" s="1024"/>
      <c r="AE57" s="1024"/>
      <c r="AF57" s="1024"/>
      <c r="AG57" s="1024"/>
      <c r="AH57" s="1024"/>
      <c r="AI57" s="1024"/>
      <c r="AJ57" s="1024"/>
    </row>
    <row r="58" spans="1:36" s="1025" customFormat="1" ht="13.8">
      <c r="A58" s="1049"/>
      <c r="B58" s="1061" t="s">
        <v>497</v>
      </c>
      <c r="C58" s="1024"/>
      <c r="D58" s="1024"/>
      <c r="E58" s="1024"/>
      <c r="F58" s="1024"/>
      <c r="G58" s="1024"/>
      <c r="H58" s="1024"/>
      <c r="I58" s="1024"/>
      <c r="J58" s="1024"/>
      <c r="K58" s="1024"/>
      <c r="L58" s="1024"/>
      <c r="M58" s="1024"/>
      <c r="N58" s="1024"/>
      <c r="O58" s="1024"/>
      <c r="P58" s="1024"/>
      <c r="Q58" s="1024"/>
      <c r="R58" s="1024"/>
      <c r="S58" s="1024"/>
      <c r="T58" s="1024"/>
      <c r="U58" s="1024"/>
      <c r="V58" s="1024"/>
      <c r="W58" s="1024"/>
      <c r="X58" s="1024"/>
      <c r="Y58" s="1024"/>
      <c r="Z58" s="1024"/>
      <c r="AA58" s="1024"/>
      <c r="AB58" s="1024"/>
      <c r="AC58" s="1024"/>
      <c r="AD58" s="1024"/>
      <c r="AE58" s="1024"/>
      <c r="AF58" s="1024"/>
      <c r="AG58" s="1024"/>
      <c r="AH58" s="1024"/>
      <c r="AI58" s="1024"/>
      <c r="AJ58" s="1024"/>
    </row>
    <row r="59" spans="1:36" s="1025" customFormat="1" ht="13.8">
      <c r="A59" s="1049"/>
      <c r="B59" s="1061" t="s">
        <v>498</v>
      </c>
      <c r="C59" s="1024"/>
      <c r="D59" s="1024"/>
      <c r="E59" s="1024"/>
      <c r="F59" s="1024"/>
      <c r="G59" s="1024"/>
      <c r="H59" s="1024"/>
      <c r="I59" s="1024"/>
      <c r="J59" s="1024"/>
      <c r="K59" s="1024"/>
      <c r="L59" s="1024"/>
      <c r="M59" s="1024"/>
      <c r="N59" s="1024"/>
      <c r="O59" s="1024"/>
      <c r="P59" s="1024"/>
      <c r="Q59" s="1024"/>
      <c r="R59" s="1024"/>
      <c r="S59" s="1024"/>
      <c r="T59" s="1024"/>
      <c r="U59" s="1024"/>
      <c r="V59" s="1024"/>
      <c r="W59" s="1024"/>
      <c r="X59" s="1024"/>
      <c r="Y59" s="1024"/>
      <c r="Z59" s="1024"/>
      <c r="AA59" s="1024"/>
      <c r="AB59" s="1024"/>
      <c r="AC59" s="1024"/>
      <c r="AD59" s="1024"/>
      <c r="AE59" s="1024"/>
      <c r="AF59" s="1024"/>
      <c r="AG59" s="1024"/>
      <c r="AH59" s="1024"/>
      <c r="AI59" s="1024"/>
      <c r="AJ59" s="1024"/>
    </row>
    <row r="60" spans="1:36" s="1025" customFormat="1" ht="13.8">
      <c r="A60" s="1049"/>
      <c r="B60" s="1061" t="s">
        <v>499</v>
      </c>
      <c r="C60" s="1024"/>
      <c r="D60" s="1024"/>
      <c r="E60" s="1024"/>
      <c r="F60" s="1024"/>
      <c r="G60" s="1024"/>
      <c r="H60" s="1024"/>
      <c r="I60" s="1024"/>
      <c r="J60" s="1024"/>
      <c r="K60" s="1024"/>
      <c r="L60" s="1024"/>
      <c r="M60" s="1024"/>
      <c r="N60" s="1024"/>
      <c r="O60" s="1024"/>
      <c r="P60" s="1024"/>
      <c r="Q60" s="1024"/>
      <c r="R60" s="1024"/>
      <c r="S60" s="1024"/>
      <c r="T60" s="1024"/>
      <c r="U60" s="1024"/>
      <c r="V60" s="1024"/>
      <c r="W60" s="1024"/>
      <c r="X60" s="1024"/>
      <c r="Y60" s="1024"/>
      <c r="Z60" s="1024"/>
      <c r="AA60" s="1024"/>
      <c r="AB60" s="1024"/>
      <c r="AC60" s="1024"/>
      <c r="AD60" s="1024"/>
      <c r="AE60" s="1024"/>
      <c r="AF60" s="1024"/>
      <c r="AG60" s="1024"/>
      <c r="AH60" s="1024"/>
      <c r="AI60" s="1024"/>
      <c r="AJ60" s="1024"/>
    </row>
    <row r="61" spans="1:36" s="1025" customFormat="1" ht="13.8">
      <c r="A61" s="1049"/>
      <c r="B61" s="1061" t="s">
        <v>500</v>
      </c>
      <c r="C61" s="1024"/>
      <c r="D61" s="1024"/>
      <c r="E61" s="1024"/>
      <c r="F61" s="1024"/>
      <c r="G61" s="1024"/>
      <c r="H61" s="1024"/>
      <c r="I61" s="1024"/>
      <c r="J61" s="1024"/>
      <c r="K61" s="1024"/>
      <c r="L61" s="1024"/>
      <c r="M61" s="1024"/>
      <c r="N61" s="1024"/>
      <c r="O61" s="1024"/>
      <c r="P61" s="1024"/>
      <c r="Q61" s="1024"/>
      <c r="R61" s="1024"/>
      <c r="S61" s="1024"/>
      <c r="T61" s="1024"/>
      <c r="U61" s="1024"/>
      <c r="V61" s="1024"/>
      <c r="W61" s="1024"/>
      <c r="X61" s="1024"/>
      <c r="Y61" s="1024"/>
      <c r="Z61" s="1024"/>
      <c r="AA61" s="1024"/>
      <c r="AB61" s="1024"/>
      <c r="AC61" s="1024"/>
      <c r="AD61" s="1024"/>
      <c r="AE61" s="1024"/>
      <c r="AF61" s="1024"/>
      <c r="AG61" s="1024"/>
      <c r="AH61" s="1024"/>
      <c r="AI61" s="1024"/>
      <c r="AJ61" s="1024"/>
    </row>
    <row r="62" spans="1:36" s="1025" customFormat="1" ht="13.8">
      <c r="A62" s="1049"/>
      <c r="B62" s="1034"/>
      <c r="C62" s="1024"/>
      <c r="D62" s="1024"/>
      <c r="E62" s="1024"/>
      <c r="F62" s="1024"/>
      <c r="G62" s="1024"/>
      <c r="H62" s="1024"/>
      <c r="I62" s="1024"/>
      <c r="J62" s="1024"/>
      <c r="K62" s="1024"/>
      <c r="L62" s="1024"/>
      <c r="M62" s="1024"/>
      <c r="N62" s="1024"/>
      <c r="O62" s="1024"/>
      <c r="P62" s="1024"/>
      <c r="Q62" s="1024"/>
      <c r="R62" s="1024"/>
      <c r="S62" s="1024"/>
      <c r="T62" s="1024"/>
      <c r="U62" s="1024"/>
      <c r="V62" s="1024"/>
      <c r="W62" s="1024"/>
      <c r="X62" s="1024"/>
      <c r="Y62" s="1024"/>
      <c r="Z62" s="1024"/>
      <c r="AA62" s="1024"/>
      <c r="AB62" s="1024"/>
      <c r="AC62" s="1024"/>
      <c r="AD62" s="1024"/>
      <c r="AE62" s="1024"/>
      <c r="AF62" s="1024"/>
      <c r="AG62" s="1024"/>
      <c r="AH62" s="1024"/>
      <c r="AI62" s="1024"/>
      <c r="AJ62" s="1024"/>
    </row>
    <row r="63" spans="1:36" s="1025" customFormat="1" ht="13.8">
      <c r="A63" s="1049" t="s">
        <v>330</v>
      </c>
      <c r="B63" s="1518" t="s">
        <v>501</v>
      </c>
      <c r="C63" s="1024"/>
      <c r="D63" s="1024"/>
      <c r="E63" s="1024"/>
      <c r="F63" s="1024"/>
      <c r="G63" s="1024"/>
      <c r="H63" s="1024"/>
      <c r="I63" s="1024"/>
      <c r="J63" s="1024"/>
      <c r="K63" s="1024"/>
      <c r="L63" s="1024"/>
      <c r="M63" s="1024"/>
      <c r="N63" s="1024"/>
      <c r="O63" s="1024"/>
      <c r="P63" s="1024"/>
      <c r="Q63" s="1024"/>
      <c r="R63" s="1024"/>
      <c r="S63" s="1024"/>
      <c r="T63" s="1024"/>
      <c r="U63" s="1024"/>
      <c r="V63" s="1024"/>
      <c r="W63" s="1024"/>
      <c r="X63" s="1024"/>
      <c r="Y63" s="1024"/>
      <c r="Z63" s="1024"/>
      <c r="AA63" s="1024"/>
      <c r="AB63" s="1024"/>
      <c r="AC63" s="1024"/>
      <c r="AD63" s="1024"/>
      <c r="AE63" s="1024"/>
      <c r="AF63" s="1024"/>
      <c r="AG63" s="1024"/>
      <c r="AH63" s="1024"/>
      <c r="AI63" s="1024"/>
      <c r="AJ63" s="1024"/>
    </row>
    <row r="64" spans="1:36" s="1025" customFormat="1">
      <c r="B64" s="1518"/>
      <c r="C64" s="1024"/>
      <c r="D64" s="1024"/>
      <c r="E64" s="1024"/>
      <c r="F64" s="1024"/>
      <c r="G64" s="1024"/>
      <c r="H64" s="1024"/>
      <c r="I64" s="1024"/>
      <c r="J64" s="1024"/>
      <c r="K64" s="1024"/>
      <c r="L64" s="1024"/>
      <c r="M64" s="1024"/>
      <c r="N64" s="1024"/>
      <c r="O64" s="1024"/>
      <c r="P64" s="1024"/>
      <c r="Q64" s="1024"/>
      <c r="R64" s="1024"/>
      <c r="S64" s="1024"/>
      <c r="T64" s="1024"/>
      <c r="U64" s="1024"/>
      <c r="V64" s="1024"/>
      <c r="W64" s="1024"/>
      <c r="X64" s="1024"/>
      <c r="Y64" s="1024"/>
      <c r="Z64" s="1024"/>
      <c r="AA64" s="1024"/>
      <c r="AB64" s="1024"/>
      <c r="AC64" s="1024"/>
      <c r="AD64" s="1024"/>
      <c r="AE64" s="1024"/>
      <c r="AF64" s="1024"/>
      <c r="AG64" s="1024"/>
      <c r="AH64" s="1024"/>
      <c r="AI64" s="1024"/>
      <c r="AJ64" s="1024"/>
    </row>
    <row r="65" spans="1:36" s="1025" customFormat="1" ht="13.8">
      <c r="A65" s="1049"/>
      <c r="B65" s="1034"/>
      <c r="C65" s="1024"/>
      <c r="D65" s="1024"/>
      <c r="E65" s="1024"/>
      <c r="F65" s="1024"/>
      <c r="G65" s="1024"/>
      <c r="H65" s="1024"/>
      <c r="I65" s="1024"/>
      <c r="J65" s="1024"/>
      <c r="K65" s="1024"/>
      <c r="L65" s="1024"/>
      <c r="M65" s="1024"/>
      <c r="N65" s="1024"/>
      <c r="O65" s="1024"/>
      <c r="P65" s="1024"/>
      <c r="Q65" s="1024"/>
      <c r="R65" s="1024"/>
      <c r="S65" s="1024"/>
      <c r="T65" s="1024"/>
      <c r="U65" s="1024"/>
      <c r="V65" s="1024"/>
      <c r="W65" s="1024"/>
      <c r="X65" s="1024"/>
      <c r="Y65" s="1024"/>
      <c r="Z65" s="1024"/>
      <c r="AA65" s="1024"/>
      <c r="AB65" s="1024"/>
      <c r="AC65" s="1024"/>
      <c r="AD65" s="1024"/>
      <c r="AE65" s="1024"/>
      <c r="AF65" s="1024"/>
      <c r="AG65" s="1024"/>
      <c r="AH65" s="1024"/>
      <c r="AI65" s="1024"/>
      <c r="AJ65" s="1024"/>
    </row>
    <row r="66" spans="1:36" s="1025" customFormat="1" ht="13.8">
      <c r="A66" s="1049" t="s">
        <v>330</v>
      </c>
      <c r="B66" s="1518" t="s">
        <v>502</v>
      </c>
      <c r="C66" s="1024"/>
      <c r="D66" s="1024"/>
      <c r="E66" s="1024"/>
      <c r="F66" s="1024"/>
      <c r="G66" s="1024"/>
      <c r="H66" s="1024"/>
      <c r="I66" s="1024"/>
      <c r="J66" s="1024"/>
      <c r="K66" s="1024"/>
      <c r="L66" s="1024"/>
      <c r="M66" s="1024"/>
      <c r="N66" s="1024"/>
      <c r="O66" s="1024"/>
      <c r="P66" s="1024"/>
      <c r="Q66" s="1024"/>
      <c r="R66" s="1024"/>
      <c r="S66" s="1024"/>
      <c r="T66" s="1024"/>
      <c r="U66" s="1024"/>
      <c r="V66" s="1024"/>
      <c r="W66" s="1024"/>
      <c r="X66" s="1024"/>
      <c r="Y66" s="1024"/>
      <c r="Z66" s="1024"/>
      <c r="AA66" s="1024"/>
      <c r="AB66" s="1024"/>
      <c r="AC66" s="1024"/>
      <c r="AD66" s="1024"/>
      <c r="AE66" s="1024"/>
      <c r="AF66" s="1024"/>
      <c r="AG66" s="1024"/>
      <c r="AH66" s="1024"/>
      <c r="AI66" s="1024"/>
      <c r="AJ66" s="1024"/>
    </row>
    <row r="67" spans="1:36" s="1025" customFormat="1" ht="13.8">
      <c r="A67" s="1049"/>
      <c r="B67" s="1518"/>
      <c r="C67" s="1024"/>
      <c r="D67" s="1024"/>
      <c r="E67" s="1024"/>
      <c r="F67" s="1024"/>
      <c r="G67" s="1024"/>
      <c r="H67" s="1024"/>
      <c r="I67" s="1024"/>
      <c r="J67" s="1024"/>
      <c r="K67" s="1024"/>
      <c r="L67" s="1024"/>
      <c r="M67" s="1024"/>
      <c r="N67" s="1024"/>
      <c r="O67" s="1024"/>
      <c r="P67" s="1024"/>
      <c r="Q67" s="1024"/>
      <c r="R67" s="1024"/>
      <c r="S67" s="1024"/>
      <c r="T67" s="1024"/>
      <c r="U67" s="1024"/>
      <c r="V67" s="1024"/>
      <c r="W67" s="1024"/>
      <c r="X67" s="1024"/>
      <c r="Y67" s="1024"/>
      <c r="Z67" s="1024"/>
      <c r="AA67" s="1024"/>
      <c r="AB67" s="1024"/>
      <c r="AC67" s="1024"/>
      <c r="AD67" s="1024"/>
      <c r="AE67" s="1024"/>
      <c r="AF67" s="1024"/>
      <c r="AG67" s="1024"/>
      <c r="AH67" s="1024"/>
      <c r="AI67" s="1024"/>
      <c r="AJ67" s="1024"/>
    </row>
    <row r="68" spans="1:36" s="1025" customFormat="1" ht="13.8">
      <c r="A68" s="1057"/>
      <c r="B68" s="1058"/>
      <c r="C68" s="1024"/>
      <c r="D68" s="1024"/>
      <c r="E68" s="1024"/>
      <c r="F68" s="1024"/>
      <c r="G68" s="1024"/>
      <c r="H68" s="1024"/>
      <c r="I68" s="1024"/>
      <c r="J68" s="1024"/>
      <c r="K68" s="1024"/>
      <c r="L68" s="1024"/>
      <c r="M68" s="1024"/>
      <c r="N68" s="1024"/>
      <c r="O68" s="1024"/>
      <c r="P68" s="1024"/>
      <c r="Q68" s="1024"/>
      <c r="R68" s="1024"/>
      <c r="S68" s="1024"/>
      <c r="T68" s="1024"/>
      <c r="U68" s="1024"/>
      <c r="V68" s="1024"/>
      <c r="W68" s="1024"/>
      <c r="X68" s="1024"/>
      <c r="Y68" s="1024"/>
      <c r="Z68" s="1024"/>
      <c r="AA68" s="1024"/>
      <c r="AB68" s="1024"/>
      <c r="AC68" s="1024"/>
      <c r="AD68" s="1024"/>
      <c r="AE68" s="1024"/>
      <c r="AF68" s="1024"/>
      <c r="AG68" s="1024"/>
      <c r="AH68" s="1024"/>
      <c r="AI68" s="1024"/>
      <c r="AJ68" s="1024"/>
    </row>
    <row r="69" spans="1:36" s="1025" customFormat="1" ht="13.2" customHeight="1">
      <c r="A69" s="1062" t="s">
        <v>358</v>
      </c>
      <c r="B69" s="1063"/>
      <c r="C69" s="1024"/>
      <c r="D69" s="1024"/>
      <c r="E69" s="1024"/>
      <c r="F69" s="1024"/>
      <c r="G69" s="1064"/>
      <c r="H69" s="1065"/>
      <c r="I69" s="1066"/>
      <c r="J69" s="1067"/>
      <c r="K69" s="1052"/>
      <c r="L69" s="1052"/>
      <c r="M69" s="1052"/>
      <c r="N69" s="1052"/>
      <c r="O69" s="1052"/>
      <c r="P69" s="1052"/>
      <c r="Q69" s="1052"/>
      <c r="R69" s="1052"/>
      <c r="S69" s="1052"/>
      <c r="T69" s="1024"/>
      <c r="U69" s="1024"/>
      <c r="V69" s="1024"/>
      <c r="W69" s="1024"/>
      <c r="X69" s="1024"/>
      <c r="Y69" s="1024"/>
      <c r="Z69" s="1024"/>
      <c r="AA69" s="1024"/>
      <c r="AB69" s="1024"/>
      <c r="AC69" s="1024"/>
      <c r="AD69" s="1024"/>
      <c r="AE69" s="1024"/>
      <c r="AF69" s="1024"/>
      <c r="AG69" s="1024"/>
      <c r="AH69" s="1024"/>
      <c r="AI69" s="1024"/>
      <c r="AJ69" s="1024"/>
    </row>
    <row r="70" spans="1:36" s="1025" customFormat="1" ht="13.2" customHeight="1">
      <c r="A70" s="1068"/>
      <c r="B70" s="1027"/>
      <c r="C70" s="1024"/>
      <c r="D70" s="1024"/>
      <c r="E70" s="1024"/>
      <c r="F70" s="1024"/>
      <c r="G70" s="1024"/>
      <c r="H70" s="1024"/>
      <c r="I70" s="1024"/>
      <c r="J70" s="1024"/>
      <c r="K70" s="1024"/>
      <c r="L70" s="1024"/>
      <c r="M70" s="1024"/>
      <c r="N70" s="1024"/>
      <c r="O70" s="1024"/>
      <c r="P70" s="1024"/>
      <c r="Q70" s="1024"/>
      <c r="R70" s="1024"/>
      <c r="S70" s="1024"/>
      <c r="T70" s="1024"/>
      <c r="U70" s="1024"/>
      <c r="V70" s="1024"/>
      <c r="W70" s="1024"/>
      <c r="X70" s="1024"/>
      <c r="Y70" s="1024"/>
      <c r="Z70" s="1024"/>
      <c r="AA70" s="1024"/>
      <c r="AB70" s="1024"/>
      <c r="AC70" s="1024"/>
      <c r="AD70" s="1024"/>
      <c r="AE70" s="1024"/>
      <c r="AF70" s="1024"/>
      <c r="AG70" s="1024"/>
      <c r="AH70" s="1024"/>
      <c r="AI70" s="1024"/>
      <c r="AJ70" s="1024"/>
    </row>
    <row r="71" spans="1:36" s="1025" customFormat="1" ht="13.2" customHeight="1">
      <c r="A71" s="1026" t="s">
        <v>313</v>
      </c>
      <c r="B71" s="1069"/>
      <c r="C71" s="1024"/>
      <c r="D71" s="1024"/>
      <c r="E71" s="1024"/>
      <c r="F71" s="1024"/>
      <c r="G71" s="1024"/>
      <c r="H71" s="1024"/>
      <c r="I71" s="1024"/>
      <c r="J71" s="1024"/>
      <c r="K71" s="1024"/>
      <c r="L71" s="1024"/>
      <c r="M71" s="1024"/>
      <c r="N71" s="1024"/>
      <c r="O71" s="1024"/>
      <c r="P71" s="1024"/>
      <c r="Q71" s="1024"/>
      <c r="R71" s="1024"/>
      <c r="S71" s="1024"/>
      <c r="T71" s="1024"/>
      <c r="U71" s="1024"/>
      <c r="V71" s="1024"/>
      <c r="W71" s="1024"/>
      <c r="X71" s="1024"/>
      <c r="Y71" s="1024"/>
      <c r="Z71" s="1024"/>
      <c r="AA71" s="1024"/>
      <c r="AB71" s="1024"/>
      <c r="AC71" s="1024"/>
      <c r="AD71" s="1024"/>
      <c r="AE71" s="1024"/>
      <c r="AF71" s="1024"/>
      <c r="AG71" s="1024"/>
      <c r="AH71" s="1024"/>
      <c r="AI71" s="1024"/>
      <c r="AJ71" s="1024"/>
    </row>
    <row r="72" spans="1:36" s="1025" customFormat="1">
      <c r="A72" s="1026"/>
      <c r="B72" s="1069"/>
      <c r="C72" s="1024"/>
      <c r="D72" s="1024"/>
      <c r="E72" s="1024"/>
      <c r="F72" s="1024"/>
      <c r="G72" s="1024"/>
      <c r="H72" s="1024"/>
      <c r="I72" s="1024"/>
      <c r="J72" s="1024"/>
      <c r="K72" s="1024"/>
      <c r="L72" s="1024"/>
      <c r="M72" s="1024"/>
      <c r="N72" s="1024"/>
      <c r="O72" s="1024"/>
      <c r="P72" s="1024"/>
      <c r="Q72" s="1024"/>
      <c r="R72" s="1024"/>
      <c r="S72" s="1024"/>
      <c r="T72" s="1024"/>
      <c r="U72" s="1024"/>
      <c r="V72" s="1024"/>
      <c r="W72" s="1024"/>
      <c r="X72" s="1024"/>
      <c r="Y72" s="1024"/>
      <c r="Z72" s="1024"/>
      <c r="AA72" s="1024"/>
      <c r="AB72" s="1024"/>
      <c r="AC72" s="1024"/>
      <c r="AD72" s="1024"/>
      <c r="AE72" s="1024"/>
      <c r="AF72" s="1024"/>
      <c r="AG72" s="1024"/>
      <c r="AH72" s="1024"/>
      <c r="AI72" s="1024"/>
      <c r="AJ72" s="1024"/>
    </row>
    <row r="73" spans="1:36" s="1024" customFormat="1" ht="13.2" customHeight="1">
      <c r="A73" s="1529" t="s">
        <v>503</v>
      </c>
      <c r="B73" s="1514"/>
    </row>
    <row r="74" spans="1:36" s="1024" customFormat="1">
      <c r="A74" s="1515"/>
      <c r="B74" s="1514"/>
    </row>
    <row r="75" spans="1:36" s="1024" customFormat="1" ht="13.2" customHeight="1">
      <c r="A75" s="1515"/>
      <c r="B75" s="1514"/>
    </row>
    <row r="76" spans="1:36" s="1024" customFormat="1">
      <c r="A76" s="1070"/>
      <c r="B76" s="1034"/>
    </row>
    <row r="77" spans="1:36" s="1025" customFormat="1" ht="15" customHeight="1">
      <c r="A77" s="1513" t="s">
        <v>378</v>
      </c>
      <c r="B77" s="1514"/>
      <c r="C77" s="1024"/>
      <c r="D77" s="1024"/>
      <c r="E77" s="1024"/>
      <c r="F77" s="1024"/>
      <c r="G77" s="1024"/>
      <c r="H77" s="1024"/>
      <c r="I77" s="1024"/>
      <c r="J77" s="1024"/>
      <c r="K77" s="1024"/>
      <c r="L77" s="1024"/>
      <c r="M77" s="1024"/>
      <c r="N77" s="1024"/>
      <c r="O77" s="1024"/>
      <c r="P77" s="1024"/>
      <c r="Q77" s="1024"/>
      <c r="R77" s="1024"/>
      <c r="S77" s="1024"/>
      <c r="T77" s="1024"/>
      <c r="U77" s="1024"/>
      <c r="V77" s="1024"/>
      <c r="W77" s="1024"/>
      <c r="X77" s="1024"/>
      <c r="Y77" s="1024"/>
      <c r="Z77" s="1024"/>
      <c r="AA77" s="1024"/>
      <c r="AB77" s="1024"/>
      <c r="AC77" s="1024"/>
      <c r="AD77" s="1024"/>
      <c r="AE77" s="1024"/>
      <c r="AF77" s="1024"/>
      <c r="AG77" s="1024"/>
      <c r="AH77" s="1024"/>
      <c r="AI77" s="1024"/>
      <c r="AJ77" s="1024"/>
    </row>
    <row r="78" spans="1:36" s="1025" customFormat="1">
      <c r="A78" s="1515"/>
      <c r="B78" s="1514"/>
      <c r="C78" s="1024"/>
      <c r="D78" s="1024"/>
      <c r="E78" s="1024"/>
      <c r="F78" s="1024"/>
      <c r="G78" s="1024"/>
      <c r="H78" s="1024"/>
      <c r="I78" s="1024"/>
      <c r="J78" s="1024"/>
      <c r="K78" s="1024"/>
      <c r="L78" s="1024"/>
      <c r="M78" s="1024"/>
      <c r="N78" s="1024"/>
      <c r="O78" s="1024"/>
      <c r="P78" s="1024"/>
      <c r="Q78" s="1024"/>
      <c r="R78" s="1024"/>
      <c r="S78" s="1024"/>
      <c r="T78" s="1024"/>
      <c r="U78" s="1024"/>
      <c r="V78" s="1024"/>
      <c r="W78" s="1024"/>
      <c r="X78" s="1024"/>
      <c r="Y78" s="1024"/>
      <c r="Z78" s="1024"/>
      <c r="AA78" s="1024"/>
      <c r="AB78" s="1024"/>
      <c r="AC78" s="1024"/>
      <c r="AD78" s="1024"/>
      <c r="AE78" s="1024"/>
      <c r="AF78" s="1024"/>
      <c r="AG78" s="1024"/>
      <c r="AH78" s="1024"/>
      <c r="AI78" s="1024"/>
      <c r="AJ78" s="1024"/>
    </row>
    <row r="79" spans="1:36" s="1025" customFormat="1">
      <c r="A79" s="1515"/>
      <c r="B79" s="1514"/>
      <c r="C79" s="1024"/>
      <c r="D79" s="1024"/>
      <c r="E79" s="1024"/>
      <c r="F79" s="1024"/>
      <c r="G79" s="1024"/>
      <c r="H79" s="1024"/>
      <c r="I79" s="1024"/>
      <c r="J79" s="1024"/>
      <c r="K79" s="1024"/>
      <c r="L79" s="1024"/>
      <c r="M79" s="1024"/>
      <c r="N79" s="1024"/>
      <c r="O79" s="1024"/>
      <c r="P79" s="1024"/>
      <c r="Q79" s="1024"/>
      <c r="R79" s="1024"/>
      <c r="S79" s="1024"/>
      <c r="T79" s="1024"/>
      <c r="U79" s="1024"/>
      <c r="V79" s="1024"/>
      <c r="W79" s="1024"/>
      <c r="X79" s="1024"/>
      <c r="Y79" s="1024"/>
      <c r="Z79" s="1024"/>
      <c r="AA79" s="1024"/>
      <c r="AB79" s="1024"/>
      <c r="AC79" s="1024"/>
      <c r="AD79" s="1024"/>
      <c r="AE79" s="1024"/>
      <c r="AF79" s="1024"/>
      <c r="AG79" s="1024"/>
      <c r="AH79" s="1024"/>
      <c r="AI79" s="1024"/>
      <c r="AJ79" s="1024"/>
    </row>
    <row r="80" spans="1:36" s="1025" customFormat="1">
      <c r="A80" s="1515"/>
      <c r="B80" s="1514"/>
      <c r="C80" s="1024"/>
      <c r="D80" s="1024"/>
      <c r="E80" s="1024"/>
      <c r="F80" s="1024"/>
      <c r="G80" s="1024"/>
      <c r="H80" s="1024"/>
      <c r="I80" s="1024"/>
      <c r="J80" s="1024"/>
      <c r="K80" s="1024"/>
      <c r="L80" s="1024"/>
      <c r="M80" s="1024"/>
      <c r="N80" s="1024"/>
      <c r="O80" s="1024"/>
      <c r="P80" s="1024"/>
      <c r="Q80" s="1024"/>
      <c r="R80" s="1024"/>
      <c r="S80" s="1024"/>
      <c r="T80" s="1024"/>
      <c r="U80" s="1024"/>
      <c r="V80" s="1024"/>
      <c r="W80" s="1024"/>
      <c r="X80" s="1024"/>
      <c r="Y80" s="1024"/>
      <c r="Z80" s="1024"/>
      <c r="AA80" s="1024"/>
      <c r="AB80" s="1024"/>
      <c r="AC80" s="1024"/>
      <c r="AD80" s="1024"/>
      <c r="AE80" s="1024"/>
      <c r="AF80" s="1024"/>
      <c r="AG80" s="1024"/>
      <c r="AH80" s="1024"/>
      <c r="AI80" s="1024"/>
      <c r="AJ80" s="1024"/>
    </row>
    <row r="81" spans="1:36" s="1025" customFormat="1">
      <c r="A81" s="1071"/>
      <c r="B81" s="1069"/>
      <c r="C81" s="1024"/>
      <c r="D81" s="1024"/>
      <c r="E81" s="1024"/>
      <c r="F81" s="1024"/>
      <c r="G81" s="1024"/>
      <c r="H81" s="1024"/>
      <c r="I81" s="1024"/>
      <c r="J81" s="1024"/>
      <c r="K81" s="1024"/>
      <c r="L81" s="1024"/>
      <c r="M81" s="1024"/>
      <c r="N81" s="1024"/>
      <c r="O81" s="1024"/>
      <c r="P81" s="1024"/>
      <c r="Q81" s="1024"/>
      <c r="R81" s="1024"/>
      <c r="S81" s="1024"/>
      <c r="T81" s="1024"/>
      <c r="U81" s="1024"/>
      <c r="V81" s="1024"/>
      <c r="W81" s="1024"/>
      <c r="X81" s="1024"/>
      <c r="Y81" s="1024"/>
      <c r="Z81" s="1024"/>
      <c r="AA81" s="1024"/>
      <c r="AB81" s="1024"/>
      <c r="AC81" s="1024"/>
      <c r="AD81" s="1024"/>
      <c r="AE81" s="1024"/>
      <c r="AF81" s="1024"/>
      <c r="AG81" s="1024"/>
      <c r="AH81" s="1024"/>
      <c r="AI81" s="1024"/>
      <c r="AJ81" s="1024"/>
    </row>
    <row r="82" spans="1:36" s="1025" customFormat="1">
      <c r="A82" s="1072" t="s">
        <v>457</v>
      </c>
      <c r="B82" s="1073"/>
      <c r="C82" s="1074"/>
      <c r="D82" s="1074"/>
      <c r="E82" s="1074"/>
      <c r="F82" s="1074"/>
      <c r="G82" s="1024"/>
      <c r="H82" s="1024"/>
      <c r="I82" s="1024"/>
      <c r="J82" s="1024"/>
      <c r="K82" s="1024"/>
      <c r="L82" s="1024"/>
      <c r="M82" s="1024"/>
      <c r="N82" s="1024"/>
      <c r="O82" s="1024"/>
      <c r="P82" s="1024"/>
      <c r="Q82" s="1024"/>
      <c r="R82" s="1024"/>
      <c r="S82" s="1024"/>
      <c r="T82" s="1024"/>
      <c r="U82" s="1024"/>
      <c r="V82" s="1024"/>
      <c r="W82" s="1024"/>
      <c r="X82" s="1024"/>
      <c r="Y82" s="1024"/>
      <c r="Z82" s="1024"/>
      <c r="AA82" s="1024"/>
      <c r="AB82" s="1024"/>
      <c r="AC82" s="1024"/>
      <c r="AD82" s="1024"/>
      <c r="AE82" s="1024"/>
      <c r="AF82" s="1024"/>
      <c r="AG82" s="1024"/>
      <c r="AH82" s="1024"/>
      <c r="AI82" s="1024"/>
      <c r="AJ82" s="1024"/>
    </row>
    <row r="83" spans="1:36" s="1025" customFormat="1">
      <c r="A83" s="1075"/>
      <c r="B83" s="1076"/>
      <c r="C83" s="1024"/>
      <c r="D83" s="1024"/>
      <c r="E83" s="1024"/>
      <c r="F83" s="1024"/>
      <c r="G83" s="1024"/>
      <c r="H83" s="1024"/>
      <c r="I83" s="1024"/>
      <c r="J83" s="1024"/>
      <c r="K83" s="1024"/>
      <c r="L83" s="1024"/>
      <c r="M83" s="1024"/>
      <c r="N83" s="1024"/>
      <c r="O83" s="1024"/>
      <c r="P83" s="1024"/>
      <c r="Q83" s="1024"/>
      <c r="R83" s="1024"/>
      <c r="S83" s="1024"/>
      <c r="T83" s="1024"/>
      <c r="U83" s="1024"/>
      <c r="V83" s="1024"/>
      <c r="W83" s="1024"/>
      <c r="X83" s="1024"/>
      <c r="Y83" s="1024"/>
      <c r="Z83" s="1024"/>
      <c r="AA83" s="1024"/>
      <c r="AB83" s="1024"/>
      <c r="AC83" s="1024"/>
      <c r="AD83" s="1024"/>
      <c r="AE83" s="1024"/>
      <c r="AF83" s="1024"/>
      <c r="AG83" s="1024"/>
      <c r="AH83" s="1024"/>
      <c r="AI83" s="1024"/>
      <c r="AJ83" s="1024"/>
    </row>
    <row r="84" spans="1:36" s="1025" customFormat="1">
      <c r="A84" s="1077" t="s">
        <v>314</v>
      </c>
      <c r="B84" s="1078"/>
      <c r="C84" s="1024"/>
      <c r="D84" s="1024"/>
      <c r="E84" s="1024"/>
      <c r="F84" s="1024"/>
      <c r="G84" s="1024"/>
      <c r="H84" s="1024"/>
      <c r="I84" s="1024"/>
      <c r="J84" s="1024"/>
      <c r="K84" s="1024"/>
      <c r="L84" s="1024"/>
      <c r="M84" s="1024"/>
      <c r="N84" s="1024"/>
      <c r="O84" s="1024"/>
      <c r="P84" s="1024"/>
      <c r="Q84" s="1024"/>
      <c r="R84" s="1024"/>
      <c r="S84" s="1024"/>
      <c r="T84" s="1024"/>
      <c r="U84" s="1024"/>
      <c r="V84" s="1024"/>
      <c r="W84" s="1024"/>
      <c r="X84" s="1024"/>
      <c r="Y84" s="1024"/>
      <c r="Z84" s="1024"/>
      <c r="AA84" s="1024"/>
      <c r="AB84" s="1024"/>
      <c r="AC84" s="1024"/>
      <c r="AD84" s="1024"/>
      <c r="AE84" s="1024"/>
      <c r="AF84" s="1024"/>
      <c r="AG84" s="1024"/>
      <c r="AH84" s="1024"/>
      <c r="AI84" s="1024"/>
      <c r="AJ84" s="1024"/>
    </row>
    <row r="85" spans="1:36" s="1025" customFormat="1">
      <c r="A85" s="1079"/>
      <c r="B85" s="1080"/>
      <c r="C85" s="1024"/>
      <c r="D85" s="1024"/>
      <c r="E85" s="1024"/>
      <c r="F85" s="1024"/>
      <c r="G85" s="1024"/>
      <c r="H85" s="1024"/>
      <c r="I85" s="1024"/>
      <c r="J85" s="1024"/>
      <c r="K85" s="1024"/>
      <c r="L85" s="1024"/>
      <c r="M85" s="1024"/>
      <c r="N85" s="1024"/>
      <c r="O85" s="1024"/>
      <c r="P85" s="1024"/>
      <c r="Q85" s="1024"/>
      <c r="R85" s="1024"/>
      <c r="S85" s="1024"/>
      <c r="T85" s="1024"/>
      <c r="U85" s="1024"/>
      <c r="V85" s="1024"/>
      <c r="W85" s="1024"/>
      <c r="X85" s="1024"/>
      <c r="Y85" s="1024"/>
      <c r="Z85" s="1024"/>
      <c r="AA85" s="1024"/>
      <c r="AB85" s="1024"/>
      <c r="AC85" s="1024"/>
      <c r="AD85" s="1024"/>
      <c r="AE85" s="1024"/>
      <c r="AF85" s="1024"/>
      <c r="AG85" s="1024"/>
      <c r="AH85" s="1024"/>
      <c r="AI85" s="1024"/>
      <c r="AJ85" s="1024"/>
    </row>
    <row r="86" spans="1:36" s="1025" customFormat="1">
      <c r="A86" s="1525" t="s">
        <v>392</v>
      </c>
      <c r="B86" s="1528"/>
      <c r="C86" s="1024"/>
      <c r="D86" s="1024"/>
      <c r="E86" s="1024"/>
      <c r="F86" s="1024"/>
      <c r="G86" s="1024"/>
      <c r="H86" s="1024"/>
      <c r="I86" s="1024"/>
      <c r="J86" s="1024"/>
      <c r="K86" s="1024"/>
      <c r="L86" s="1024"/>
      <c r="M86" s="1024"/>
      <c r="N86" s="1024"/>
      <c r="O86" s="1024"/>
      <c r="P86" s="1024"/>
      <c r="Q86" s="1024"/>
      <c r="R86" s="1024"/>
      <c r="S86" s="1024"/>
      <c r="T86" s="1024"/>
      <c r="U86" s="1024"/>
      <c r="V86" s="1024"/>
      <c r="W86" s="1024"/>
      <c r="X86" s="1024"/>
      <c r="Y86" s="1024"/>
      <c r="Z86" s="1024"/>
      <c r="AA86" s="1024"/>
      <c r="AB86" s="1024"/>
      <c r="AC86" s="1024"/>
      <c r="AD86" s="1024"/>
      <c r="AE86" s="1024"/>
      <c r="AF86" s="1024"/>
      <c r="AG86" s="1024"/>
      <c r="AH86" s="1024"/>
      <c r="AI86" s="1024"/>
      <c r="AJ86" s="1024"/>
    </row>
    <row r="87" spans="1:36" s="1025" customFormat="1">
      <c r="A87" s="1525"/>
      <c r="B87" s="1528"/>
      <c r="C87" s="1024"/>
      <c r="D87" s="1024"/>
      <c r="E87" s="1024"/>
      <c r="F87" s="1024"/>
      <c r="G87" s="1024"/>
      <c r="H87" s="1024"/>
      <c r="I87" s="1024"/>
      <c r="J87" s="1024"/>
      <c r="K87" s="1024"/>
      <c r="L87" s="1024"/>
      <c r="M87" s="1024"/>
      <c r="N87" s="1024"/>
      <c r="O87" s="1024"/>
      <c r="P87" s="1024"/>
      <c r="Q87" s="1024"/>
      <c r="R87" s="1024"/>
      <c r="S87" s="1024"/>
      <c r="T87" s="1024"/>
      <c r="U87" s="1024"/>
      <c r="V87" s="1024"/>
      <c r="W87" s="1024"/>
      <c r="X87" s="1024"/>
      <c r="Y87" s="1024"/>
      <c r="Z87" s="1024"/>
      <c r="AA87" s="1024"/>
      <c r="AB87" s="1024"/>
      <c r="AC87" s="1024"/>
      <c r="AD87" s="1024"/>
      <c r="AE87" s="1024"/>
      <c r="AF87" s="1024"/>
      <c r="AG87" s="1024"/>
      <c r="AH87" s="1024"/>
      <c r="AI87" s="1024"/>
      <c r="AJ87" s="1024"/>
    </row>
    <row r="88" spans="1:36" s="1025" customFormat="1">
      <c r="A88" s="1525"/>
      <c r="B88" s="1528"/>
      <c r="C88" s="1024"/>
      <c r="D88" s="1024"/>
      <c r="E88" s="1024"/>
      <c r="F88" s="1024"/>
      <c r="G88" s="1024"/>
      <c r="H88" s="1024"/>
      <c r="I88" s="1024"/>
      <c r="J88" s="1024"/>
      <c r="K88" s="1024"/>
      <c r="L88" s="1024"/>
      <c r="M88" s="1024"/>
      <c r="N88" s="1024"/>
      <c r="O88" s="1024"/>
      <c r="P88" s="1024"/>
      <c r="Q88" s="1024"/>
      <c r="R88" s="1024"/>
      <c r="S88" s="1024"/>
      <c r="T88" s="1024"/>
      <c r="U88" s="1024"/>
      <c r="V88" s="1024"/>
      <c r="W88" s="1024"/>
      <c r="X88" s="1024"/>
      <c r="Y88" s="1024"/>
      <c r="Z88" s="1024"/>
      <c r="AA88" s="1024"/>
      <c r="AB88" s="1024"/>
      <c r="AC88" s="1024"/>
      <c r="AD88" s="1024"/>
      <c r="AE88" s="1024"/>
      <c r="AF88" s="1024"/>
      <c r="AG88" s="1024"/>
      <c r="AH88" s="1024"/>
      <c r="AI88" s="1024"/>
      <c r="AJ88" s="1024"/>
    </row>
    <row r="89" spans="1:36" s="1025" customFormat="1">
      <c r="A89" s="1525"/>
      <c r="B89" s="1528"/>
      <c r="C89" s="1024"/>
      <c r="D89" s="1024"/>
      <c r="E89" s="1024"/>
      <c r="F89" s="1024"/>
      <c r="G89" s="1024"/>
      <c r="H89" s="1024"/>
      <c r="I89" s="1024"/>
      <c r="J89" s="1024"/>
      <c r="K89" s="1024"/>
      <c r="L89" s="1024"/>
      <c r="M89" s="1024"/>
      <c r="N89" s="1024"/>
      <c r="O89" s="1024"/>
      <c r="P89" s="1024"/>
      <c r="Q89" s="1024"/>
      <c r="R89" s="1024"/>
      <c r="S89" s="1024"/>
      <c r="T89" s="1024"/>
      <c r="U89" s="1024"/>
      <c r="V89" s="1024"/>
      <c r="W89" s="1024"/>
      <c r="X89" s="1024"/>
      <c r="Y89" s="1024"/>
      <c r="Z89" s="1024"/>
      <c r="AA89" s="1024"/>
      <c r="AB89" s="1024"/>
      <c r="AC89" s="1024"/>
      <c r="AD89" s="1024"/>
      <c r="AE89" s="1024"/>
      <c r="AF89" s="1024"/>
      <c r="AG89" s="1024"/>
      <c r="AH89" s="1024"/>
      <c r="AI89" s="1024"/>
      <c r="AJ89" s="1024"/>
    </row>
    <row r="90" spans="1:36" s="1025" customFormat="1">
      <c r="A90" s="1081"/>
      <c r="B90" s="1056"/>
      <c r="C90" s="1024"/>
      <c r="D90" s="1024"/>
      <c r="E90" s="1024"/>
      <c r="F90" s="1024"/>
      <c r="G90" s="1024"/>
      <c r="H90" s="1024"/>
      <c r="I90" s="1024"/>
      <c r="J90" s="1024"/>
      <c r="K90" s="1024"/>
      <c r="L90" s="1024"/>
      <c r="M90" s="1024"/>
      <c r="N90" s="1024"/>
      <c r="O90" s="1024"/>
      <c r="P90" s="1024"/>
      <c r="Q90" s="1024"/>
      <c r="R90" s="1024"/>
      <c r="S90" s="1024"/>
      <c r="T90" s="1024"/>
      <c r="U90" s="1024"/>
      <c r="V90" s="1024"/>
      <c r="W90" s="1024"/>
      <c r="X90" s="1024"/>
      <c r="Y90" s="1024"/>
      <c r="Z90" s="1024"/>
      <c r="AA90" s="1024"/>
      <c r="AB90" s="1024"/>
      <c r="AC90" s="1024"/>
      <c r="AD90" s="1024"/>
      <c r="AE90" s="1024"/>
      <c r="AF90" s="1024"/>
      <c r="AG90" s="1024"/>
      <c r="AH90" s="1024"/>
      <c r="AI90" s="1024"/>
      <c r="AJ90" s="1024"/>
    </row>
    <row r="91" spans="1:36" s="1025" customFormat="1">
      <c r="A91" s="1525" t="s">
        <v>504</v>
      </c>
      <c r="B91" s="1528"/>
      <c r="C91" s="1024"/>
      <c r="D91" s="1024"/>
      <c r="E91" s="1024"/>
      <c r="F91" s="1024"/>
      <c r="G91" s="1024"/>
      <c r="H91" s="1024"/>
      <c r="I91" s="1024"/>
      <c r="J91" s="1024"/>
      <c r="K91" s="1024"/>
      <c r="L91" s="1024"/>
      <c r="M91" s="1024"/>
      <c r="N91" s="1024"/>
      <c r="O91" s="1024"/>
      <c r="P91" s="1024"/>
      <c r="Q91" s="1024"/>
      <c r="R91" s="1024"/>
      <c r="S91" s="1024"/>
      <c r="T91" s="1024"/>
      <c r="U91" s="1024"/>
      <c r="V91" s="1024"/>
      <c r="W91" s="1024"/>
      <c r="X91" s="1024"/>
      <c r="Y91" s="1024"/>
      <c r="Z91" s="1024"/>
      <c r="AA91" s="1024"/>
      <c r="AB91" s="1024"/>
      <c r="AC91" s="1024"/>
      <c r="AD91" s="1024"/>
      <c r="AE91" s="1024"/>
      <c r="AF91" s="1024"/>
      <c r="AG91" s="1024"/>
      <c r="AH91" s="1024"/>
      <c r="AI91" s="1024"/>
      <c r="AJ91" s="1024"/>
    </row>
    <row r="92" spans="1:36" s="1025" customFormat="1">
      <c r="A92" s="1525"/>
      <c r="B92" s="1528"/>
      <c r="C92" s="1024"/>
      <c r="D92" s="1024"/>
      <c r="E92" s="1024"/>
      <c r="F92" s="1024"/>
      <c r="G92" s="1024"/>
      <c r="H92" s="1024"/>
      <c r="I92" s="1024"/>
      <c r="J92" s="1024"/>
      <c r="K92" s="1024"/>
      <c r="L92" s="1024"/>
      <c r="M92" s="1024"/>
      <c r="N92" s="1024"/>
      <c r="O92" s="1024"/>
      <c r="P92" s="1024"/>
      <c r="Q92" s="1024"/>
      <c r="R92" s="1024"/>
      <c r="S92" s="1024"/>
      <c r="T92" s="1024"/>
      <c r="U92" s="1024"/>
      <c r="V92" s="1024"/>
      <c r="W92" s="1024"/>
      <c r="X92" s="1024"/>
      <c r="Y92" s="1024"/>
      <c r="Z92" s="1024"/>
      <c r="AA92" s="1024"/>
      <c r="AB92" s="1024"/>
      <c r="AC92" s="1024"/>
      <c r="AD92" s="1024"/>
      <c r="AE92" s="1024"/>
      <c r="AF92" s="1024"/>
      <c r="AG92" s="1024"/>
      <c r="AH92" s="1024"/>
      <c r="AI92" s="1024"/>
      <c r="AJ92" s="1024"/>
    </row>
    <row r="93" spans="1:36" s="1025" customFormat="1">
      <c r="A93" s="1525"/>
      <c r="B93" s="1528"/>
      <c r="C93" s="1024"/>
      <c r="D93" s="1024"/>
      <c r="E93" s="1024"/>
      <c r="F93" s="1024"/>
      <c r="G93" s="1024"/>
      <c r="H93" s="1024"/>
      <c r="I93" s="1024"/>
      <c r="J93" s="1024"/>
      <c r="K93" s="1024"/>
      <c r="L93" s="1024"/>
      <c r="M93" s="1024"/>
      <c r="N93" s="1024"/>
      <c r="O93" s="1024"/>
      <c r="P93" s="1024"/>
      <c r="Q93" s="1024"/>
      <c r="R93" s="1024"/>
      <c r="S93" s="1024"/>
      <c r="T93" s="1024"/>
      <c r="U93" s="1024"/>
      <c r="V93" s="1024"/>
      <c r="W93" s="1024"/>
      <c r="X93" s="1024"/>
      <c r="Y93" s="1024"/>
      <c r="Z93" s="1024"/>
      <c r="AA93" s="1024"/>
      <c r="AB93" s="1024"/>
      <c r="AC93" s="1024"/>
      <c r="AD93" s="1024"/>
      <c r="AE93" s="1024"/>
      <c r="AF93" s="1024"/>
      <c r="AG93" s="1024"/>
      <c r="AH93" s="1024"/>
      <c r="AI93" s="1024"/>
      <c r="AJ93" s="1024"/>
    </row>
    <row r="94" spans="1:36" s="1025" customFormat="1">
      <c r="A94" s="1082"/>
      <c r="B94" s="1034"/>
      <c r="C94" s="1024"/>
      <c r="D94" s="1024"/>
      <c r="E94" s="1024"/>
      <c r="F94" s="1024"/>
      <c r="G94" s="1024"/>
      <c r="H94" s="1024"/>
      <c r="I94" s="1024"/>
      <c r="J94" s="1024"/>
      <c r="K94" s="1024"/>
      <c r="L94" s="1024"/>
      <c r="M94" s="1024"/>
      <c r="N94" s="1024"/>
      <c r="O94" s="1024"/>
      <c r="P94" s="1024"/>
      <c r="Q94" s="1024"/>
      <c r="R94" s="1024"/>
      <c r="S94" s="1024"/>
      <c r="T94" s="1024"/>
      <c r="U94" s="1024"/>
      <c r="V94" s="1024"/>
      <c r="W94" s="1024"/>
      <c r="X94" s="1024"/>
      <c r="Y94" s="1024"/>
      <c r="Z94" s="1024"/>
      <c r="AA94" s="1024"/>
      <c r="AB94" s="1024"/>
      <c r="AC94" s="1024"/>
      <c r="AD94" s="1024"/>
      <c r="AE94" s="1024"/>
      <c r="AF94" s="1024"/>
      <c r="AG94" s="1024"/>
      <c r="AH94" s="1024"/>
      <c r="AI94" s="1024"/>
      <c r="AJ94" s="1024"/>
    </row>
    <row r="95" spans="1:36" s="1025" customFormat="1">
      <c r="A95" s="1513" t="s">
        <v>505</v>
      </c>
      <c r="B95" s="1528"/>
      <c r="C95" s="1024"/>
      <c r="D95" s="1024"/>
      <c r="E95" s="1024"/>
      <c r="F95" s="1024"/>
      <c r="G95" s="1024"/>
      <c r="H95" s="1024"/>
      <c r="I95" s="1024"/>
      <c r="J95" s="1024"/>
      <c r="K95" s="1024"/>
      <c r="L95" s="1024"/>
      <c r="M95" s="1024"/>
      <c r="N95" s="1024"/>
      <c r="O95" s="1024"/>
      <c r="P95" s="1024"/>
      <c r="Q95" s="1024"/>
      <c r="R95" s="1024"/>
      <c r="S95" s="1024"/>
      <c r="T95" s="1024"/>
      <c r="U95" s="1024"/>
      <c r="V95" s="1024"/>
      <c r="W95" s="1024"/>
      <c r="X95" s="1024"/>
      <c r="Y95" s="1024"/>
      <c r="Z95" s="1024"/>
      <c r="AA95" s="1024"/>
      <c r="AB95" s="1024"/>
      <c r="AC95" s="1024"/>
      <c r="AD95" s="1024"/>
      <c r="AE95" s="1024"/>
      <c r="AF95" s="1024"/>
      <c r="AG95" s="1024"/>
      <c r="AH95" s="1024"/>
      <c r="AI95" s="1024"/>
      <c r="AJ95" s="1024"/>
    </row>
    <row r="96" spans="1:36" s="1025" customFormat="1">
      <c r="A96" s="1525"/>
      <c r="B96" s="1528"/>
      <c r="C96" s="1024"/>
      <c r="D96" s="1024"/>
      <c r="E96" s="1024"/>
      <c r="F96" s="1024"/>
      <c r="G96" s="1024"/>
      <c r="H96" s="1024"/>
      <c r="I96" s="1024"/>
      <c r="J96" s="1024"/>
      <c r="K96" s="1024"/>
      <c r="L96" s="1024"/>
      <c r="M96" s="1024"/>
      <c r="N96" s="1024"/>
      <c r="O96" s="1024"/>
      <c r="P96" s="1024"/>
      <c r="Q96" s="1024"/>
      <c r="R96" s="1024"/>
      <c r="S96" s="1024"/>
      <c r="T96" s="1024"/>
      <c r="U96" s="1024"/>
      <c r="V96" s="1024"/>
      <c r="W96" s="1024"/>
      <c r="X96" s="1024"/>
      <c r="Y96" s="1024"/>
      <c r="Z96" s="1024"/>
      <c r="AA96" s="1024"/>
      <c r="AB96" s="1024"/>
      <c r="AC96" s="1024"/>
      <c r="AD96" s="1024"/>
      <c r="AE96" s="1024"/>
      <c r="AF96" s="1024"/>
      <c r="AG96" s="1024"/>
      <c r="AH96" s="1024"/>
      <c r="AI96" s="1024"/>
      <c r="AJ96" s="1024"/>
    </row>
    <row r="97" spans="1:36" s="1025" customFormat="1">
      <c r="A97" s="1525"/>
      <c r="B97" s="1528"/>
      <c r="C97" s="1024"/>
      <c r="D97" s="1024"/>
      <c r="E97" s="1024"/>
      <c r="F97" s="1024"/>
      <c r="G97" s="1024"/>
      <c r="H97" s="1024"/>
      <c r="I97" s="1024"/>
      <c r="J97" s="1024"/>
      <c r="K97" s="1024"/>
      <c r="L97" s="1024"/>
      <c r="M97" s="1024"/>
      <c r="N97" s="1024"/>
      <c r="O97" s="1024"/>
      <c r="P97" s="1024"/>
      <c r="Q97" s="1024"/>
      <c r="R97" s="1024"/>
      <c r="S97" s="1024"/>
      <c r="T97" s="1024"/>
      <c r="U97" s="1024"/>
      <c r="V97" s="1024"/>
      <c r="W97" s="1024"/>
      <c r="X97" s="1024"/>
      <c r="Y97" s="1024"/>
      <c r="Z97" s="1024"/>
      <c r="AA97" s="1024"/>
      <c r="AB97" s="1024"/>
      <c r="AC97" s="1024"/>
      <c r="AD97" s="1024"/>
      <c r="AE97" s="1024"/>
      <c r="AF97" s="1024"/>
      <c r="AG97" s="1024"/>
      <c r="AH97" s="1024"/>
      <c r="AI97" s="1024"/>
      <c r="AJ97" s="1024"/>
    </row>
    <row r="98" spans="1:36" s="1025" customFormat="1">
      <c r="A98" s="1081"/>
      <c r="B98" s="1056"/>
      <c r="C98" s="1024"/>
      <c r="D98" s="1024"/>
      <c r="E98" s="1024"/>
      <c r="F98" s="1024"/>
      <c r="G98" s="1024"/>
      <c r="H98" s="1024"/>
      <c r="I98" s="1024"/>
      <c r="J98" s="1024"/>
      <c r="K98" s="1024"/>
      <c r="L98" s="1024"/>
      <c r="M98" s="1024"/>
      <c r="N98" s="1024"/>
      <c r="O98" s="1024"/>
      <c r="P98" s="1024"/>
      <c r="Q98" s="1024"/>
      <c r="R98" s="1024"/>
      <c r="S98" s="1024"/>
      <c r="T98" s="1024"/>
      <c r="U98" s="1024"/>
      <c r="V98" s="1024"/>
      <c r="W98" s="1024"/>
      <c r="X98" s="1024"/>
      <c r="Y98" s="1024"/>
      <c r="Z98" s="1024"/>
      <c r="AA98" s="1024"/>
      <c r="AB98" s="1024"/>
      <c r="AC98" s="1024"/>
      <c r="AD98" s="1024"/>
      <c r="AE98" s="1024"/>
      <c r="AF98" s="1024"/>
      <c r="AG98" s="1024"/>
      <c r="AH98" s="1024"/>
      <c r="AI98" s="1024"/>
      <c r="AJ98" s="1024"/>
    </row>
    <row r="99" spans="1:36" s="1025" customFormat="1" ht="13.35" customHeight="1">
      <c r="A99" s="1517" t="s">
        <v>506</v>
      </c>
      <c r="B99" s="1518"/>
      <c r="C99" s="1024"/>
      <c r="D99" s="1024"/>
      <c r="E99" s="1024"/>
      <c r="F99" s="1024"/>
      <c r="G99" s="1024"/>
      <c r="H99" s="1024"/>
      <c r="I99" s="1024"/>
      <c r="J99" s="1024"/>
      <c r="K99" s="1024"/>
      <c r="L99" s="1024"/>
      <c r="M99" s="1024"/>
      <c r="N99" s="1024"/>
      <c r="O99" s="1024"/>
      <c r="P99" s="1024"/>
      <c r="Q99" s="1024"/>
      <c r="R99" s="1024"/>
      <c r="S99" s="1024"/>
      <c r="T99" s="1024"/>
      <c r="U99" s="1024"/>
      <c r="V99" s="1024"/>
      <c r="W99" s="1024"/>
      <c r="X99" s="1024"/>
      <c r="Y99" s="1024"/>
      <c r="Z99" s="1024"/>
      <c r="AA99" s="1024"/>
      <c r="AB99" s="1024"/>
      <c r="AC99" s="1024"/>
      <c r="AD99" s="1024"/>
      <c r="AE99" s="1024"/>
      <c r="AF99" s="1024"/>
      <c r="AG99" s="1024"/>
      <c r="AH99" s="1024"/>
      <c r="AI99" s="1024"/>
      <c r="AJ99" s="1024"/>
    </row>
    <row r="100" spans="1:36" s="1025" customFormat="1">
      <c r="A100" s="1517"/>
      <c r="B100" s="1518"/>
      <c r="C100" s="1024"/>
      <c r="D100" s="1024"/>
      <c r="E100" s="1024"/>
      <c r="F100" s="1024"/>
      <c r="G100" s="1024"/>
      <c r="H100" s="1024"/>
      <c r="I100" s="1024"/>
      <c r="J100" s="1024"/>
      <c r="K100" s="1024"/>
      <c r="L100" s="1024"/>
      <c r="M100" s="1024"/>
      <c r="N100" s="1024"/>
      <c r="O100" s="1024"/>
      <c r="P100" s="1024"/>
      <c r="Q100" s="1024"/>
      <c r="R100" s="1024"/>
      <c r="S100" s="1024"/>
      <c r="T100" s="1024"/>
      <c r="U100" s="1024"/>
      <c r="V100" s="1024"/>
      <c r="W100" s="1024"/>
      <c r="X100" s="1024"/>
      <c r="Y100" s="1024"/>
      <c r="Z100" s="1024"/>
      <c r="AA100" s="1024"/>
      <c r="AB100" s="1024"/>
      <c r="AC100" s="1024"/>
      <c r="AD100" s="1024"/>
      <c r="AE100" s="1024"/>
      <c r="AF100" s="1024"/>
      <c r="AG100" s="1024"/>
      <c r="AH100" s="1024"/>
      <c r="AI100" s="1024"/>
      <c r="AJ100" s="1024"/>
    </row>
    <row r="101" spans="1:36" s="1025" customFormat="1">
      <c r="A101" s="1517"/>
      <c r="B101" s="1518"/>
      <c r="C101" s="1024"/>
      <c r="D101" s="1024"/>
      <c r="E101" s="1024"/>
      <c r="F101" s="1024"/>
      <c r="G101" s="1024"/>
      <c r="H101" s="1024"/>
      <c r="I101" s="1024"/>
      <c r="J101" s="1024"/>
      <c r="K101" s="1024"/>
      <c r="L101" s="1024"/>
      <c r="M101" s="1024"/>
      <c r="N101" s="1024"/>
      <c r="O101" s="1024"/>
      <c r="P101" s="1024"/>
      <c r="Q101" s="1024"/>
      <c r="R101" s="1024"/>
      <c r="S101" s="1024"/>
      <c r="T101" s="1024"/>
      <c r="U101" s="1024"/>
      <c r="V101" s="1024"/>
      <c r="W101" s="1024"/>
      <c r="X101" s="1024"/>
      <c r="Y101" s="1024"/>
      <c r="Z101" s="1024"/>
      <c r="AA101" s="1024"/>
      <c r="AB101" s="1024"/>
      <c r="AC101" s="1024"/>
      <c r="AD101" s="1024"/>
      <c r="AE101" s="1024"/>
      <c r="AF101" s="1024"/>
      <c r="AG101" s="1024"/>
      <c r="AH101" s="1024"/>
      <c r="AI101" s="1024"/>
      <c r="AJ101" s="1024"/>
    </row>
    <row r="102" spans="1:36" s="1025" customFormat="1">
      <c r="A102" s="1522"/>
      <c r="B102" s="1523"/>
      <c r="C102" s="1024"/>
      <c r="D102" s="1024"/>
      <c r="E102" s="1024"/>
      <c r="F102" s="1024"/>
      <c r="G102" s="1024"/>
      <c r="H102" s="1024"/>
      <c r="I102" s="1024"/>
      <c r="J102" s="1024"/>
      <c r="K102" s="1024"/>
      <c r="L102" s="1024"/>
      <c r="M102" s="1024"/>
      <c r="N102" s="1024"/>
      <c r="O102" s="1024"/>
      <c r="P102" s="1024"/>
      <c r="Q102" s="1024"/>
      <c r="R102" s="1024"/>
      <c r="S102" s="1024"/>
      <c r="T102" s="1024"/>
      <c r="U102" s="1024"/>
      <c r="V102" s="1024"/>
      <c r="W102" s="1024"/>
      <c r="X102" s="1024"/>
      <c r="Y102" s="1024"/>
      <c r="Z102" s="1024"/>
      <c r="AA102" s="1024"/>
      <c r="AB102" s="1024"/>
      <c r="AC102" s="1024"/>
      <c r="AD102" s="1024"/>
      <c r="AE102" s="1024"/>
      <c r="AF102" s="1024"/>
      <c r="AG102" s="1024"/>
      <c r="AH102" s="1024"/>
      <c r="AI102" s="1024"/>
      <c r="AJ102" s="1024"/>
    </row>
    <row r="103" spans="1:36" s="1025" customFormat="1">
      <c r="A103" s="1083"/>
      <c r="B103" s="1083"/>
      <c r="C103" s="1024"/>
      <c r="D103" s="1024"/>
      <c r="E103" s="1024"/>
      <c r="F103" s="1024"/>
      <c r="G103" s="1024"/>
      <c r="H103" s="1024"/>
      <c r="I103" s="1024"/>
      <c r="J103" s="1024"/>
      <c r="K103" s="1024"/>
      <c r="L103" s="1024"/>
      <c r="M103" s="1024"/>
      <c r="N103" s="1024"/>
      <c r="O103" s="1024"/>
      <c r="P103" s="1024"/>
      <c r="Q103" s="1024"/>
      <c r="R103" s="1024"/>
      <c r="S103" s="1024"/>
      <c r="T103" s="1024"/>
      <c r="U103" s="1024"/>
      <c r="V103" s="1024"/>
      <c r="W103" s="1024"/>
      <c r="X103" s="1024"/>
      <c r="Y103" s="1024"/>
      <c r="Z103" s="1024"/>
      <c r="AA103" s="1024"/>
      <c r="AB103" s="1024"/>
      <c r="AC103" s="1024"/>
      <c r="AD103" s="1024"/>
      <c r="AE103" s="1024"/>
      <c r="AF103" s="1024"/>
      <c r="AG103" s="1024"/>
      <c r="AH103" s="1024"/>
      <c r="AI103" s="1024"/>
      <c r="AJ103" s="1024"/>
    </row>
    <row r="104" spans="1:36" s="1025" customFormat="1">
      <c r="A104" s="1084" t="s">
        <v>60</v>
      </c>
      <c r="B104" s="1085"/>
      <c r="C104" s="1086"/>
      <c r="D104" s="1024"/>
      <c r="E104" s="1024"/>
      <c r="F104" s="1024"/>
      <c r="G104" s="1024"/>
      <c r="H104" s="1024"/>
      <c r="I104" s="1024"/>
      <c r="J104" s="1024"/>
      <c r="K104" s="1024"/>
      <c r="L104" s="1024"/>
      <c r="M104" s="1024"/>
      <c r="N104" s="1024"/>
      <c r="O104" s="1024"/>
      <c r="P104" s="1024"/>
      <c r="Q104" s="1024"/>
      <c r="R104" s="1024"/>
      <c r="S104" s="1024"/>
      <c r="T104" s="1024"/>
      <c r="U104" s="1024"/>
      <c r="V104" s="1024"/>
      <c r="W104" s="1024"/>
      <c r="X104" s="1024"/>
      <c r="Y104" s="1024"/>
      <c r="Z104" s="1024"/>
      <c r="AA104" s="1024"/>
      <c r="AB104" s="1024"/>
      <c r="AC104" s="1024"/>
      <c r="AD104" s="1024"/>
      <c r="AE104" s="1024"/>
      <c r="AF104" s="1024"/>
      <c r="AG104" s="1024"/>
      <c r="AH104" s="1024"/>
      <c r="AI104" s="1024"/>
      <c r="AJ104" s="1024"/>
    </row>
    <row r="105" spans="1:36" s="1025" customFormat="1">
      <c r="A105" s="1068"/>
      <c r="B105" s="1027"/>
      <c r="C105" s="1086"/>
      <c r="D105" s="1024"/>
      <c r="E105" s="1024"/>
      <c r="F105" s="1024"/>
      <c r="G105" s="1024"/>
      <c r="H105" s="1024"/>
      <c r="I105" s="1024"/>
      <c r="J105" s="1024"/>
      <c r="K105" s="1024"/>
      <c r="L105" s="1024"/>
      <c r="M105" s="1024"/>
      <c r="N105" s="1024"/>
      <c r="O105" s="1024"/>
      <c r="P105" s="1024"/>
      <c r="Q105" s="1024"/>
      <c r="R105" s="1024"/>
      <c r="S105" s="1024"/>
      <c r="T105" s="1024"/>
      <c r="U105" s="1024"/>
      <c r="V105" s="1024"/>
      <c r="W105" s="1024"/>
      <c r="X105" s="1024"/>
      <c r="Y105" s="1024"/>
      <c r="Z105" s="1024"/>
      <c r="AA105" s="1024"/>
      <c r="AB105" s="1024"/>
      <c r="AC105" s="1024"/>
      <c r="AD105" s="1024"/>
      <c r="AE105" s="1024"/>
      <c r="AF105" s="1024"/>
      <c r="AG105" s="1024"/>
      <c r="AH105" s="1024"/>
      <c r="AI105" s="1024"/>
      <c r="AJ105" s="1024"/>
    </row>
    <row r="106" spans="1:36" s="1025" customFormat="1" ht="12.75" customHeight="1">
      <c r="A106" s="1516" t="s">
        <v>507</v>
      </c>
      <c r="B106" s="1527"/>
      <c r="C106" s="1086"/>
      <c r="D106" s="1024"/>
      <c r="E106" s="1024"/>
      <c r="F106" s="1024"/>
      <c r="G106" s="1024"/>
      <c r="H106" s="1024"/>
      <c r="I106" s="1024"/>
      <c r="J106" s="1024"/>
      <c r="K106" s="1024"/>
      <c r="L106" s="1024"/>
      <c r="M106" s="1024"/>
      <c r="N106" s="1024"/>
      <c r="O106" s="1024"/>
      <c r="P106" s="1024"/>
      <c r="Q106" s="1024"/>
      <c r="R106" s="1024"/>
      <c r="S106" s="1024"/>
      <c r="T106" s="1024"/>
      <c r="U106" s="1024"/>
      <c r="V106" s="1024"/>
      <c r="W106" s="1024"/>
      <c r="X106" s="1024"/>
      <c r="Y106" s="1024"/>
      <c r="Z106" s="1024"/>
      <c r="AA106" s="1024"/>
      <c r="AB106" s="1024"/>
      <c r="AC106" s="1024"/>
      <c r="AD106" s="1024"/>
      <c r="AE106" s="1024"/>
      <c r="AF106" s="1024"/>
      <c r="AG106" s="1024"/>
      <c r="AH106" s="1024"/>
      <c r="AI106" s="1024"/>
      <c r="AJ106" s="1024"/>
    </row>
    <row r="107" spans="1:36" s="1025" customFormat="1">
      <c r="A107" s="1519"/>
      <c r="B107" s="1527"/>
      <c r="C107" s="1086"/>
      <c r="D107" s="1024"/>
      <c r="E107" s="1024"/>
      <c r="F107" s="1024"/>
      <c r="G107" s="1024"/>
      <c r="H107" s="1024"/>
      <c r="I107" s="1024"/>
      <c r="J107" s="1024"/>
      <c r="K107" s="1024"/>
      <c r="L107" s="1024"/>
      <c r="M107" s="1024"/>
      <c r="N107" s="1024"/>
      <c r="O107" s="1024"/>
      <c r="P107" s="1024"/>
      <c r="Q107" s="1024"/>
      <c r="R107" s="1024"/>
      <c r="S107" s="1024"/>
      <c r="T107" s="1024"/>
      <c r="U107" s="1024"/>
      <c r="V107" s="1024"/>
      <c r="W107" s="1024"/>
      <c r="X107" s="1024"/>
      <c r="Y107" s="1024"/>
      <c r="Z107" s="1024"/>
      <c r="AA107" s="1024"/>
      <c r="AB107" s="1024"/>
      <c r="AC107" s="1024"/>
      <c r="AD107" s="1024"/>
      <c r="AE107" s="1024"/>
      <c r="AF107" s="1024"/>
      <c r="AG107" s="1024"/>
      <c r="AH107" s="1024"/>
      <c r="AI107" s="1024"/>
      <c r="AJ107" s="1024"/>
    </row>
    <row r="108" spans="1:36" s="1025" customFormat="1">
      <c r="A108" s="1519"/>
      <c r="B108" s="1527"/>
      <c r="C108" s="1086"/>
      <c r="D108" s="1024"/>
      <c r="E108" s="1024"/>
      <c r="F108" s="1024"/>
      <c r="G108" s="1024"/>
      <c r="H108" s="1024"/>
      <c r="I108" s="1024"/>
      <c r="J108" s="1024"/>
      <c r="K108" s="1024"/>
      <c r="L108" s="1024"/>
      <c r="M108" s="1024"/>
      <c r="N108" s="1024"/>
      <c r="O108" s="1024"/>
      <c r="P108" s="1024"/>
      <c r="Q108" s="1024"/>
      <c r="R108" s="1024"/>
      <c r="S108" s="1024"/>
      <c r="T108" s="1024"/>
      <c r="U108" s="1024"/>
      <c r="V108" s="1024"/>
      <c r="W108" s="1024"/>
      <c r="X108" s="1024"/>
      <c r="Y108" s="1024"/>
      <c r="Z108" s="1024"/>
      <c r="AA108" s="1024"/>
      <c r="AB108" s="1024"/>
      <c r="AC108" s="1024"/>
      <c r="AD108" s="1024"/>
      <c r="AE108" s="1024"/>
      <c r="AF108" s="1024"/>
      <c r="AG108" s="1024"/>
      <c r="AH108" s="1024"/>
      <c r="AI108" s="1024"/>
      <c r="AJ108" s="1024"/>
    </row>
    <row r="109" spans="1:36" s="1024" customFormat="1">
      <c r="A109" s="1072"/>
      <c r="B109" s="1044"/>
    </row>
    <row r="110" spans="1:36" s="1024" customFormat="1">
      <c r="A110" s="1087"/>
      <c r="B110" s="1087"/>
    </row>
    <row r="111" spans="1:36" s="1024" customFormat="1">
      <c r="A111" s="1088" t="s">
        <v>29</v>
      </c>
      <c r="B111" s="1089"/>
    </row>
    <row r="112" spans="1:36" s="1024" customFormat="1" ht="12.75" customHeight="1">
      <c r="A112" s="1517" t="s">
        <v>508</v>
      </c>
      <c r="B112" s="1518"/>
    </row>
    <row r="113" spans="1:36" s="1024" customFormat="1">
      <c r="A113" s="1517"/>
      <c r="B113" s="1518"/>
    </row>
    <row r="114" spans="1:36" s="1024" customFormat="1">
      <c r="A114" s="1517"/>
      <c r="B114" s="1518"/>
    </row>
    <row r="115" spans="1:36" s="1025" customFormat="1">
      <c r="A115" s="1517"/>
      <c r="B115" s="1518"/>
      <c r="C115" s="1024"/>
      <c r="D115" s="1024"/>
      <c r="E115" s="1024"/>
      <c r="F115" s="1024"/>
      <c r="G115" s="1024"/>
      <c r="H115" s="1024"/>
      <c r="I115" s="1024"/>
      <c r="J115" s="1024"/>
      <c r="K115" s="1024"/>
      <c r="L115" s="1024"/>
      <c r="M115" s="1024"/>
      <c r="N115" s="1024"/>
      <c r="O115" s="1024"/>
      <c r="P115" s="1024"/>
      <c r="Q115" s="1024"/>
      <c r="R115" s="1024"/>
      <c r="S115" s="1024"/>
      <c r="T115" s="1024"/>
      <c r="U115" s="1024"/>
      <c r="V115" s="1024"/>
      <c r="W115" s="1024"/>
      <c r="X115" s="1024"/>
      <c r="Y115" s="1024"/>
      <c r="Z115" s="1024"/>
      <c r="AA115" s="1024"/>
      <c r="AB115" s="1024"/>
      <c r="AC115" s="1024"/>
      <c r="AD115" s="1024"/>
      <c r="AE115" s="1024"/>
      <c r="AF115" s="1024"/>
      <c r="AG115" s="1024"/>
      <c r="AH115" s="1024"/>
      <c r="AI115" s="1024"/>
      <c r="AJ115" s="1024"/>
    </row>
    <row r="116" spans="1:36" s="1025" customFormat="1">
      <c r="A116" s="1517"/>
      <c r="B116" s="1518"/>
      <c r="C116" s="1024"/>
      <c r="D116" s="1024"/>
      <c r="E116" s="1024"/>
      <c r="F116" s="1024"/>
      <c r="G116" s="1024"/>
      <c r="H116" s="1024"/>
      <c r="I116" s="1024"/>
      <c r="J116" s="1024"/>
      <c r="K116" s="1024"/>
      <c r="L116" s="1024"/>
      <c r="M116" s="1024"/>
      <c r="N116" s="1024"/>
      <c r="O116" s="1024"/>
      <c r="P116" s="1024"/>
      <c r="Q116" s="1024"/>
      <c r="R116" s="1024"/>
      <c r="S116" s="1024"/>
      <c r="T116" s="1024"/>
      <c r="U116" s="1024"/>
      <c r="V116" s="1024"/>
      <c r="W116" s="1024"/>
      <c r="X116" s="1024"/>
      <c r="Y116" s="1024"/>
      <c r="Z116" s="1024"/>
      <c r="AA116" s="1024"/>
      <c r="AB116" s="1024"/>
      <c r="AC116" s="1024"/>
      <c r="AD116" s="1024"/>
      <c r="AE116" s="1024"/>
      <c r="AF116" s="1024"/>
      <c r="AG116" s="1024"/>
      <c r="AH116" s="1024"/>
      <c r="AI116" s="1024"/>
      <c r="AJ116" s="1024"/>
    </row>
    <row r="117" spans="1:36" s="1025" customFormat="1">
      <c r="A117" s="1090"/>
      <c r="B117" s="1091"/>
      <c r="C117" s="1024"/>
      <c r="D117" s="1024"/>
      <c r="E117" s="1024"/>
      <c r="F117" s="1024"/>
      <c r="G117" s="1024"/>
      <c r="H117" s="1024"/>
      <c r="I117" s="1024"/>
      <c r="J117" s="1024"/>
      <c r="K117" s="1024"/>
      <c r="L117" s="1024"/>
      <c r="M117" s="1024"/>
      <c r="N117" s="1024"/>
      <c r="O117" s="1024"/>
      <c r="P117" s="1024"/>
      <c r="Q117" s="1024"/>
      <c r="R117" s="1024"/>
      <c r="S117" s="1024"/>
      <c r="T117" s="1024"/>
      <c r="U117" s="1024"/>
      <c r="V117" s="1024"/>
      <c r="W117" s="1024"/>
      <c r="X117" s="1024"/>
      <c r="Y117" s="1024"/>
      <c r="Z117" s="1024"/>
      <c r="AA117" s="1024"/>
      <c r="AB117" s="1024"/>
      <c r="AC117" s="1024"/>
      <c r="AD117" s="1024"/>
      <c r="AE117" s="1024"/>
      <c r="AF117" s="1024"/>
      <c r="AG117" s="1024"/>
      <c r="AH117" s="1024"/>
      <c r="AI117" s="1024"/>
      <c r="AJ117" s="1024"/>
    </row>
    <row r="118" spans="1:36" s="1025" customFormat="1">
      <c r="A118" s="1519" t="s">
        <v>243</v>
      </c>
      <c r="B118" s="1520"/>
      <c r="C118" s="1024"/>
      <c r="D118" s="1024"/>
      <c r="E118" s="1024"/>
      <c r="F118" s="1024"/>
      <c r="G118" s="1024"/>
      <c r="H118" s="1024"/>
      <c r="I118" s="1024"/>
      <c r="J118" s="1024"/>
      <c r="K118" s="1024"/>
      <c r="L118" s="1024"/>
      <c r="M118" s="1024"/>
      <c r="N118" s="1024"/>
      <c r="O118" s="1024"/>
      <c r="P118" s="1024"/>
      <c r="Q118" s="1024"/>
      <c r="R118" s="1024"/>
      <c r="S118" s="1024"/>
      <c r="T118" s="1024"/>
      <c r="U118" s="1024"/>
      <c r="V118" s="1024"/>
      <c r="W118" s="1024"/>
      <c r="X118" s="1024"/>
      <c r="Y118" s="1024"/>
      <c r="Z118" s="1024"/>
      <c r="AA118" s="1024"/>
      <c r="AB118" s="1024"/>
      <c r="AC118" s="1024"/>
      <c r="AD118" s="1024"/>
      <c r="AE118" s="1024"/>
      <c r="AF118" s="1024"/>
      <c r="AG118" s="1024"/>
      <c r="AH118" s="1024"/>
      <c r="AI118" s="1024"/>
      <c r="AJ118" s="1024"/>
    </row>
    <row r="119" spans="1:36" s="1025" customFormat="1">
      <c r="A119" s="1521"/>
      <c r="B119" s="1520"/>
      <c r="C119" s="1024"/>
      <c r="D119" s="1024"/>
      <c r="E119" s="1024"/>
      <c r="F119" s="1024"/>
      <c r="G119" s="1024"/>
      <c r="H119" s="1024"/>
      <c r="I119" s="1024"/>
      <c r="J119" s="1024"/>
      <c r="K119" s="1024"/>
      <c r="L119" s="1024"/>
      <c r="M119" s="1024"/>
      <c r="N119" s="1024"/>
      <c r="O119" s="1024"/>
      <c r="P119" s="1024"/>
      <c r="Q119" s="1024"/>
      <c r="R119" s="1024"/>
      <c r="S119" s="1024"/>
      <c r="T119" s="1024"/>
      <c r="U119" s="1024"/>
      <c r="V119" s="1024"/>
      <c r="W119" s="1024"/>
      <c r="X119" s="1024"/>
      <c r="Y119" s="1024"/>
      <c r="Z119" s="1024"/>
      <c r="AA119" s="1024"/>
      <c r="AB119" s="1024"/>
      <c r="AC119" s="1024"/>
      <c r="AD119" s="1024"/>
      <c r="AE119" s="1024"/>
      <c r="AF119" s="1024"/>
      <c r="AG119" s="1024"/>
      <c r="AH119" s="1024"/>
      <c r="AI119" s="1024"/>
      <c r="AJ119" s="1024"/>
    </row>
    <row r="120" spans="1:36" s="1025" customFormat="1">
      <c r="A120" s="1515"/>
      <c r="B120" s="1514"/>
      <c r="C120" s="1024"/>
      <c r="D120" s="1024"/>
      <c r="E120" s="1024"/>
      <c r="F120" s="1024"/>
      <c r="G120" s="1024"/>
      <c r="H120" s="1024"/>
      <c r="I120" s="1024"/>
      <c r="J120" s="1024"/>
      <c r="K120" s="1024"/>
      <c r="L120" s="1024"/>
      <c r="M120" s="1024"/>
      <c r="N120" s="1024"/>
      <c r="O120" s="1024"/>
      <c r="P120" s="1024"/>
      <c r="Q120" s="1024"/>
      <c r="R120" s="1024"/>
      <c r="S120" s="1024"/>
      <c r="T120" s="1024"/>
      <c r="U120" s="1024"/>
      <c r="V120" s="1024"/>
      <c r="W120" s="1024"/>
      <c r="X120" s="1024"/>
      <c r="Y120" s="1024"/>
      <c r="Z120" s="1024"/>
      <c r="AA120" s="1024"/>
      <c r="AB120" s="1024"/>
      <c r="AC120" s="1024"/>
      <c r="AD120" s="1024"/>
      <c r="AE120" s="1024"/>
      <c r="AF120" s="1024"/>
      <c r="AG120" s="1024"/>
      <c r="AH120" s="1024"/>
      <c r="AI120" s="1024"/>
      <c r="AJ120" s="1024"/>
    </row>
    <row r="121" spans="1:36" s="1024" customFormat="1">
      <c r="A121" s="1072"/>
      <c r="B121" s="1044"/>
    </row>
    <row r="122" spans="1:36" s="1024" customFormat="1">
      <c r="A122" s="1092"/>
      <c r="B122" s="1092"/>
    </row>
    <row r="123" spans="1:36" s="1024" customFormat="1">
      <c r="A123" s="1093" t="s">
        <v>30</v>
      </c>
      <c r="B123" s="1094"/>
      <c r="C123" s="1086"/>
    </row>
    <row r="124" spans="1:36" s="1024" customFormat="1">
      <c r="A124" s="1517" t="s">
        <v>379</v>
      </c>
      <c r="B124" s="1518"/>
    </row>
    <row r="125" spans="1:36" s="1024" customFormat="1">
      <c r="A125" s="1517"/>
      <c r="B125" s="1518"/>
    </row>
    <row r="126" spans="1:36" s="1024" customFormat="1">
      <c r="A126" s="1517"/>
      <c r="B126" s="1518"/>
    </row>
    <row r="127" spans="1:36" s="1024" customFormat="1">
      <c r="A127" s="1522"/>
      <c r="B127" s="1523"/>
    </row>
    <row r="128" spans="1:36" s="1024" customFormat="1">
      <c r="A128" s="1095"/>
      <c r="B128" s="1095"/>
    </row>
    <row r="129" spans="1:36" s="1024" customFormat="1">
      <c r="A129" s="1096" t="s">
        <v>31</v>
      </c>
      <c r="B129" s="1097"/>
      <c r="C129" s="1086"/>
    </row>
    <row r="130" spans="1:36" s="1024" customFormat="1">
      <c r="A130" s="1082"/>
      <c r="B130" s="1034"/>
      <c r="C130" s="1086"/>
    </row>
    <row r="131" spans="1:36" s="1024" customFormat="1">
      <c r="A131" s="1513" t="s">
        <v>337</v>
      </c>
      <c r="B131" s="1514"/>
    </row>
    <row r="132" spans="1:36" s="1024" customFormat="1">
      <c r="A132" s="1515"/>
      <c r="B132" s="1514"/>
    </row>
    <row r="133" spans="1:36" s="1024" customFormat="1">
      <c r="A133" s="1098"/>
      <c r="B133" s="1058"/>
    </row>
    <row r="134" spans="1:36" s="1024" customFormat="1">
      <c r="A134" s="1099"/>
      <c r="B134" s="1099"/>
    </row>
    <row r="135" spans="1:36" s="1024" customFormat="1">
      <c r="A135" s="1100" t="s">
        <v>338</v>
      </c>
      <c r="B135" s="1101"/>
      <c r="C135" s="1086"/>
    </row>
    <row r="136" spans="1:36" s="1024" customFormat="1" ht="6.75" customHeight="1">
      <c r="A136" s="1513" t="s">
        <v>380</v>
      </c>
      <c r="B136" s="1514"/>
    </row>
    <row r="137" spans="1:36" s="1024" customFormat="1" ht="33" customHeight="1">
      <c r="A137" s="1515"/>
      <c r="B137" s="1514"/>
    </row>
    <row r="138" spans="1:36" s="1024" customFormat="1">
      <c r="A138" s="1102"/>
      <c r="B138" s="1103"/>
    </row>
    <row r="139" spans="1:36" s="1024" customFormat="1">
      <c r="A139" s="1095"/>
      <c r="B139" s="1095"/>
    </row>
    <row r="140" spans="1:36" s="1024" customFormat="1" ht="15.75" customHeight="1">
      <c r="A140" s="1100" t="s">
        <v>509</v>
      </c>
      <c r="B140" s="1100"/>
      <c r="C140" s="1086"/>
    </row>
    <row r="141" spans="1:36" s="1024" customFormat="1" ht="7.5" customHeight="1">
      <c r="A141" s="1513" t="s">
        <v>376</v>
      </c>
      <c r="B141" s="1514"/>
    </row>
    <row r="142" spans="1:36" s="1024" customFormat="1" ht="31.5" customHeight="1">
      <c r="A142" s="1515"/>
      <c r="B142" s="1514"/>
    </row>
    <row r="143" spans="1:36" s="1025" customFormat="1">
      <c r="A143" s="1104"/>
      <c r="B143" s="1105"/>
      <c r="C143" s="1024"/>
      <c r="D143" s="1024"/>
      <c r="E143" s="1024"/>
      <c r="F143" s="1024"/>
      <c r="G143" s="1024"/>
      <c r="H143" s="1024"/>
      <c r="I143" s="1024"/>
      <c r="J143" s="1024"/>
      <c r="K143" s="1024"/>
      <c r="L143" s="1024"/>
      <c r="M143" s="1024"/>
      <c r="N143" s="1024"/>
      <c r="O143" s="1024"/>
      <c r="P143" s="1024"/>
      <c r="Q143" s="1024"/>
      <c r="R143" s="1024"/>
      <c r="S143" s="1024"/>
      <c r="T143" s="1024"/>
      <c r="U143" s="1024"/>
      <c r="V143" s="1024"/>
      <c r="W143" s="1024"/>
      <c r="X143" s="1024"/>
      <c r="Y143" s="1024"/>
      <c r="Z143" s="1024"/>
      <c r="AA143" s="1024"/>
      <c r="AB143" s="1024"/>
      <c r="AC143" s="1024"/>
      <c r="AD143" s="1024"/>
      <c r="AE143" s="1024"/>
      <c r="AF143" s="1024"/>
      <c r="AG143" s="1024"/>
      <c r="AH143" s="1024"/>
      <c r="AI143" s="1024"/>
      <c r="AJ143" s="1024"/>
    </row>
    <row r="144" spans="1:36" s="1024" customFormat="1">
      <c r="A144" s="1106"/>
      <c r="B144" s="1106"/>
    </row>
    <row r="145" spans="1:36" s="1025" customFormat="1">
      <c r="A145" s="1107" t="s">
        <v>332</v>
      </c>
      <c r="B145" s="1108"/>
      <c r="C145" s="1024"/>
      <c r="D145" s="1024"/>
      <c r="E145" s="1024"/>
      <c r="F145" s="1024"/>
      <c r="G145" s="1024"/>
      <c r="H145" s="1024"/>
      <c r="I145" s="1024"/>
      <c r="J145" s="1024"/>
      <c r="K145" s="1024"/>
      <c r="L145" s="1024"/>
      <c r="M145" s="1024"/>
      <c r="N145" s="1024"/>
      <c r="O145" s="1024"/>
      <c r="P145" s="1024"/>
      <c r="Q145" s="1024"/>
      <c r="R145" s="1024"/>
      <c r="S145" s="1024"/>
      <c r="T145" s="1024"/>
      <c r="U145" s="1024"/>
      <c r="V145" s="1024"/>
      <c r="W145" s="1024"/>
      <c r="X145" s="1024"/>
      <c r="Y145" s="1024"/>
      <c r="Z145" s="1024"/>
      <c r="AA145" s="1024"/>
      <c r="AB145" s="1024"/>
      <c r="AC145" s="1024"/>
      <c r="AD145" s="1024"/>
      <c r="AE145" s="1024"/>
      <c r="AF145" s="1024"/>
      <c r="AG145" s="1024"/>
      <c r="AH145" s="1024"/>
      <c r="AI145" s="1024"/>
      <c r="AJ145" s="1024"/>
    </row>
    <row r="146" spans="1:36" s="1025" customFormat="1">
      <c r="A146" s="1068"/>
      <c r="B146" s="1027"/>
      <c r="C146" s="1024"/>
      <c r="D146" s="1024"/>
      <c r="E146" s="1024"/>
      <c r="F146" s="1024"/>
      <c r="G146" s="1024"/>
      <c r="H146" s="1024"/>
      <c r="I146" s="1024"/>
      <c r="J146" s="1024"/>
      <c r="K146" s="1024"/>
      <c r="L146" s="1024"/>
      <c r="M146" s="1024"/>
      <c r="N146" s="1024"/>
      <c r="O146" s="1024"/>
      <c r="P146" s="1024"/>
      <c r="Q146" s="1024"/>
      <c r="R146" s="1024"/>
      <c r="S146" s="1024"/>
      <c r="T146" s="1024"/>
      <c r="U146" s="1024"/>
      <c r="V146" s="1024"/>
      <c r="W146" s="1024"/>
      <c r="X146" s="1024"/>
      <c r="Y146" s="1024"/>
      <c r="Z146" s="1024"/>
      <c r="AA146" s="1024"/>
      <c r="AB146" s="1024"/>
      <c r="AC146" s="1024"/>
      <c r="AD146" s="1024"/>
      <c r="AE146" s="1024"/>
      <c r="AF146" s="1024"/>
      <c r="AG146" s="1024"/>
      <c r="AH146" s="1024"/>
      <c r="AI146" s="1024"/>
      <c r="AJ146" s="1024"/>
    </row>
    <row r="147" spans="1:36" s="1025" customFormat="1">
      <c r="A147" s="1516" t="s">
        <v>321</v>
      </c>
      <c r="B147" s="1514"/>
      <c r="C147" s="1074"/>
      <c r="D147" s="1074"/>
      <c r="E147" s="1074"/>
      <c r="F147" s="1074"/>
      <c r="G147" s="1024"/>
      <c r="H147" s="1024"/>
      <c r="I147" s="1024"/>
      <c r="J147" s="1024"/>
      <c r="K147" s="1024"/>
      <c r="L147" s="1024"/>
      <c r="M147" s="1024"/>
      <c r="N147" s="1024"/>
      <c r="O147" s="1024"/>
      <c r="P147" s="1024"/>
      <c r="Q147" s="1024"/>
      <c r="R147" s="1024"/>
      <c r="S147" s="1024"/>
      <c r="T147" s="1024"/>
      <c r="U147" s="1024"/>
      <c r="V147" s="1024"/>
      <c r="W147" s="1024"/>
      <c r="X147" s="1024"/>
      <c r="Y147" s="1024"/>
      <c r="Z147" s="1024"/>
      <c r="AA147" s="1024"/>
      <c r="AB147" s="1024"/>
      <c r="AC147" s="1024"/>
      <c r="AD147" s="1024"/>
      <c r="AE147" s="1024"/>
      <c r="AF147" s="1024"/>
      <c r="AG147" s="1024"/>
      <c r="AH147" s="1024"/>
      <c r="AI147" s="1024"/>
      <c r="AJ147" s="1024"/>
    </row>
    <row r="148" spans="1:36" s="1025" customFormat="1">
      <c r="A148" s="1515"/>
      <c r="B148" s="1514"/>
      <c r="C148" s="1074"/>
      <c r="D148" s="1074"/>
      <c r="E148" s="1074"/>
      <c r="F148" s="1074"/>
      <c r="G148" s="1024"/>
      <c r="H148" s="1024"/>
      <c r="I148" s="1024"/>
      <c r="J148" s="1024"/>
      <c r="K148" s="1024"/>
      <c r="L148" s="1024"/>
      <c r="M148" s="1024"/>
      <c r="N148" s="1024"/>
      <c r="O148" s="1024"/>
      <c r="P148" s="1024"/>
      <c r="Q148" s="1024"/>
      <c r="R148" s="1024"/>
      <c r="S148" s="1024"/>
      <c r="T148" s="1024"/>
      <c r="U148" s="1024"/>
      <c r="V148" s="1024"/>
      <c r="W148" s="1024"/>
      <c r="X148" s="1024"/>
      <c r="Y148" s="1024"/>
      <c r="Z148" s="1024"/>
      <c r="AA148" s="1024"/>
      <c r="AB148" s="1024"/>
      <c r="AC148" s="1024"/>
      <c r="AD148" s="1024"/>
      <c r="AE148" s="1024"/>
      <c r="AF148" s="1024"/>
      <c r="AG148" s="1024"/>
      <c r="AH148" s="1024"/>
      <c r="AI148" s="1024"/>
      <c r="AJ148" s="1024"/>
    </row>
    <row r="149" spans="1:36" s="1025" customFormat="1" ht="17.25" customHeight="1">
      <c r="A149" s="1515"/>
      <c r="B149" s="1514"/>
      <c r="C149" s="1074"/>
      <c r="D149" s="1074"/>
      <c r="E149" s="1074"/>
      <c r="F149" s="1074"/>
      <c r="G149" s="1024"/>
      <c r="H149" s="1024"/>
      <c r="I149" s="1024"/>
      <c r="J149" s="1024"/>
      <c r="K149" s="1024"/>
      <c r="L149" s="1024"/>
      <c r="M149" s="1024"/>
      <c r="N149" s="1024"/>
      <c r="O149" s="1024"/>
      <c r="P149" s="1024"/>
      <c r="Q149" s="1024"/>
      <c r="R149" s="1024"/>
      <c r="S149" s="1024"/>
      <c r="T149" s="1024"/>
      <c r="U149" s="1024"/>
      <c r="V149" s="1024"/>
      <c r="W149" s="1024"/>
      <c r="X149" s="1024"/>
      <c r="Y149" s="1024"/>
      <c r="Z149" s="1024"/>
      <c r="AA149" s="1024"/>
      <c r="AB149" s="1024"/>
      <c r="AC149" s="1024"/>
      <c r="AD149" s="1024"/>
      <c r="AE149" s="1024"/>
      <c r="AF149" s="1024"/>
      <c r="AG149" s="1024"/>
      <c r="AH149" s="1024"/>
      <c r="AI149" s="1024"/>
      <c r="AJ149" s="1024"/>
    </row>
    <row r="150" spans="1:36" s="1025" customFormat="1">
      <c r="A150" s="1109"/>
      <c r="B150" s="1110"/>
      <c r="C150" s="1074"/>
      <c r="D150" s="1074"/>
      <c r="E150" s="1074"/>
      <c r="F150" s="1074"/>
      <c r="G150" s="1024"/>
      <c r="H150" s="1024"/>
      <c r="I150" s="1024"/>
      <c r="J150" s="1024"/>
      <c r="K150" s="1024"/>
      <c r="L150" s="1024"/>
      <c r="M150" s="1024"/>
      <c r="N150" s="1024"/>
      <c r="O150" s="1024"/>
      <c r="P150" s="1024"/>
      <c r="Q150" s="1024"/>
      <c r="R150" s="1024"/>
      <c r="S150" s="1024"/>
      <c r="T150" s="1024"/>
      <c r="U150" s="1024"/>
      <c r="V150" s="1024"/>
      <c r="W150" s="1024"/>
      <c r="X150" s="1024"/>
      <c r="Y150" s="1024"/>
      <c r="Z150" s="1024"/>
      <c r="AA150" s="1024"/>
      <c r="AB150" s="1024"/>
      <c r="AC150" s="1024"/>
      <c r="AD150" s="1024"/>
      <c r="AE150" s="1024"/>
      <c r="AF150" s="1024"/>
      <c r="AG150" s="1024"/>
      <c r="AH150" s="1024"/>
      <c r="AI150" s="1024"/>
      <c r="AJ150" s="1024"/>
    </row>
    <row r="151" spans="1:36" s="1025" customFormat="1">
      <c r="A151" s="1515" t="s">
        <v>319</v>
      </c>
      <c r="B151" s="1514"/>
      <c r="C151" s="1074"/>
      <c r="D151" s="1074"/>
      <c r="E151" s="1074"/>
      <c r="F151" s="1074"/>
      <c r="G151" s="1024"/>
      <c r="H151" s="1024"/>
      <c r="I151" s="1024"/>
      <c r="J151" s="1024"/>
      <c r="K151" s="1024"/>
      <c r="L151" s="1024"/>
      <c r="M151" s="1024"/>
      <c r="N151" s="1024"/>
      <c r="O151" s="1024"/>
      <c r="P151" s="1024"/>
      <c r="Q151" s="1024"/>
      <c r="R151" s="1024"/>
      <c r="S151" s="1024"/>
      <c r="T151" s="1024"/>
      <c r="U151" s="1024"/>
      <c r="V151" s="1024"/>
      <c r="W151" s="1024"/>
      <c r="X151" s="1024"/>
      <c r="Y151" s="1024"/>
      <c r="Z151" s="1024"/>
      <c r="AA151" s="1024"/>
      <c r="AB151" s="1024"/>
      <c r="AC151" s="1024"/>
      <c r="AD151" s="1024"/>
      <c r="AE151" s="1024"/>
      <c r="AF151" s="1024"/>
      <c r="AG151" s="1024"/>
      <c r="AH151" s="1024"/>
      <c r="AI151" s="1024"/>
      <c r="AJ151" s="1024"/>
    </row>
    <row r="152" spans="1:36" s="1025" customFormat="1">
      <c r="A152" s="1515"/>
      <c r="B152" s="1514"/>
      <c r="C152" s="1074"/>
      <c r="D152" s="1074"/>
      <c r="E152" s="1074"/>
      <c r="F152" s="1074"/>
      <c r="G152" s="1024"/>
      <c r="H152" s="1024"/>
      <c r="I152" s="1024"/>
      <c r="J152" s="1024"/>
      <c r="K152" s="1024"/>
      <c r="L152" s="1024"/>
      <c r="M152" s="1024"/>
      <c r="N152" s="1024"/>
      <c r="O152" s="1024"/>
      <c r="P152" s="1024"/>
      <c r="Q152" s="1024"/>
      <c r="R152" s="1024"/>
      <c r="S152" s="1024"/>
      <c r="T152" s="1024"/>
      <c r="U152" s="1024"/>
      <c r="V152" s="1024"/>
      <c r="W152" s="1024"/>
      <c r="X152" s="1024"/>
      <c r="Y152" s="1024"/>
      <c r="Z152" s="1024"/>
      <c r="AA152" s="1024"/>
      <c r="AB152" s="1024"/>
      <c r="AC152" s="1024"/>
      <c r="AD152" s="1024"/>
      <c r="AE152" s="1024"/>
      <c r="AF152" s="1024"/>
      <c r="AG152" s="1024"/>
      <c r="AH152" s="1024"/>
      <c r="AI152" s="1024"/>
      <c r="AJ152" s="1024"/>
    </row>
    <row r="153" spans="1:36" s="1025" customFormat="1">
      <c r="A153" s="1109"/>
      <c r="B153" s="1110"/>
      <c r="C153" s="1074"/>
      <c r="D153" s="1074"/>
      <c r="E153" s="1074"/>
      <c r="F153" s="1074"/>
      <c r="G153" s="1024"/>
      <c r="H153" s="1024"/>
      <c r="I153" s="1024"/>
      <c r="J153" s="1024"/>
      <c r="K153" s="1024"/>
      <c r="L153" s="1024"/>
      <c r="M153" s="1024"/>
      <c r="N153" s="1024"/>
      <c r="O153" s="1024"/>
      <c r="P153" s="1024"/>
      <c r="Q153" s="1024"/>
      <c r="R153" s="1024"/>
      <c r="S153" s="1024"/>
      <c r="T153" s="1024"/>
      <c r="U153" s="1024"/>
      <c r="V153" s="1024"/>
      <c r="W153" s="1024"/>
      <c r="X153" s="1024"/>
      <c r="Y153" s="1024"/>
      <c r="Z153" s="1024"/>
      <c r="AA153" s="1024"/>
      <c r="AB153" s="1024"/>
      <c r="AC153" s="1024"/>
      <c r="AD153" s="1024"/>
      <c r="AE153" s="1024"/>
      <c r="AF153" s="1024"/>
      <c r="AG153" s="1024"/>
      <c r="AH153" s="1024"/>
      <c r="AI153" s="1024"/>
      <c r="AJ153" s="1024"/>
    </row>
    <row r="154" spans="1:36" s="1025" customFormat="1">
      <c r="A154" s="1524" t="s">
        <v>331</v>
      </c>
      <c r="B154" s="1514"/>
      <c r="C154" s="1074"/>
      <c r="D154" s="1074"/>
      <c r="E154" s="1074"/>
      <c r="F154" s="1074"/>
      <c r="G154" s="1024"/>
      <c r="H154" s="1024"/>
      <c r="I154" s="1024"/>
      <c r="J154" s="1024"/>
      <c r="K154" s="1024"/>
      <c r="L154" s="1024"/>
      <c r="M154" s="1024"/>
      <c r="N154" s="1024"/>
      <c r="O154" s="1024"/>
      <c r="P154" s="1024"/>
      <c r="Q154" s="1024"/>
      <c r="R154" s="1024"/>
      <c r="S154" s="1024"/>
      <c r="T154" s="1024"/>
      <c r="U154" s="1024"/>
      <c r="V154" s="1024"/>
      <c r="W154" s="1024"/>
      <c r="X154" s="1024"/>
      <c r="Y154" s="1024"/>
      <c r="Z154" s="1024"/>
      <c r="AA154" s="1024"/>
      <c r="AB154" s="1024"/>
      <c r="AC154" s="1024"/>
      <c r="AD154" s="1024"/>
      <c r="AE154" s="1024"/>
      <c r="AF154" s="1024"/>
      <c r="AG154" s="1024"/>
      <c r="AH154" s="1024"/>
      <c r="AI154" s="1024"/>
      <c r="AJ154" s="1024"/>
    </row>
    <row r="155" spans="1:36" s="1025" customFormat="1">
      <c r="A155" s="1515"/>
      <c r="B155" s="1514"/>
      <c r="C155" s="1074"/>
      <c r="D155" s="1074"/>
      <c r="E155" s="1074"/>
      <c r="F155" s="1074"/>
      <c r="G155" s="1024"/>
      <c r="H155" s="1024"/>
      <c r="I155" s="1024"/>
      <c r="J155" s="1024"/>
      <c r="K155" s="1024"/>
      <c r="L155" s="1024"/>
      <c r="M155" s="1024"/>
      <c r="N155" s="1024"/>
      <c r="O155" s="1024"/>
      <c r="P155" s="1024"/>
      <c r="Q155" s="1024"/>
      <c r="R155" s="1024"/>
      <c r="S155" s="1024"/>
      <c r="T155" s="1024"/>
      <c r="U155" s="1024"/>
      <c r="V155" s="1024"/>
      <c r="W155" s="1024"/>
      <c r="X155" s="1024"/>
      <c r="Y155" s="1024"/>
      <c r="Z155" s="1024"/>
      <c r="AA155" s="1024"/>
      <c r="AB155" s="1024"/>
      <c r="AC155" s="1024"/>
      <c r="AD155" s="1024"/>
      <c r="AE155" s="1024"/>
      <c r="AF155" s="1024"/>
      <c r="AG155" s="1024"/>
      <c r="AH155" s="1024"/>
      <c r="AI155" s="1024"/>
      <c r="AJ155" s="1024"/>
    </row>
    <row r="156" spans="1:36" s="1025" customFormat="1">
      <c r="A156" s="1515"/>
      <c r="B156" s="1514"/>
      <c r="C156" s="1074"/>
      <c r="D156" s="1074"/>
      <c r="E156" s="1074"/>
      <c r="F156" s="1074"/>
      <c r="G156" s="1024"/>
      <c r="H156" s="1024"/>
      <c r="I156" s="1024"/>
      <c r="J156" s="1024"/>
      <c r="K156" s="1024"/>
      <c r="L156" s="1024"/>
      <c r="M156" s="1024"/>
      <c r="N156" s="1024"/>
      <c r="O156" s="1024"/>
      <c r="P156" s="1024"/>
      <c r="Q156" s="1024"/>
      <c r="R156" s="1024"/>
      <c r="S156" s="1024"/>
      <c r="T156" s="1024"/>
      <c r="U156" s="1024"/>
      <c r="V156" s="1024"/>
      <c r="W156" s="1024"/>
      <c r="X156" s="1024"/>
      <c r="Y156" s="1024"/>
      <c r="Z156" s="1024"/>
      <c r="AA156" s="1024"/>
      <c r="AB156" s="1024"/>
      <c r="AC156" s="1024"/>
      <c r="AD156" s="1024"/>
      <c r="AE156" s="1024"/>
      <c r="AF156" s="1024"/>
      <c r="AG156" s="1024"/>
      <c r="AH156" s="1024"/>
      <c r="AI156" s="1024"/>
      <c r="AJ156" s="1024"/>
    </row>
    <row r="157" spans="1:36" s="1025" customFormat="1">
      <c r="A157" s="1109"/>
      <c r="B157" s="1110"/>
      <c r="C157" s="1074"/>
      <c r="D157" s="1074"/>
      <c r="E157" s="1074"/>
      <c r="F157" s="1074"/>
      <c r="G157" s="1024"/>
      <c r="H157" s="1024"/>
      <c r="I157" s="1024"/>
      <c r="J157" s="1024"/>
      <c r="K157" s="1024"/>
      <c r="L157" s="1024"/>
      <c r="M157" s="1024"/>
      <c r="N157" s="1024"/>
      <c r="O157" s="1024"/>
      <c r="P157" s="1024"/>
      <c r="Q157" s="1024"/>
      <c r="R157" s="1024"/>
      <c r="S157" s="1024"/>
      <c r="T157" s="1024"/>
      <c r="U157" s="1024"/>
      <c r="V157" s="1024"/>
      <c r="W157" s="1024"/>
      <c r="X157" s="1024"/>
      <c r="Y157" s="1024"/>
      <c r="Z157" s="1024"/>
      <c r="AA157" s="1024"/>
      <c r="AB157" s="1024"/>
      <c r="AC157" s="1024"/>
      <c r="AD157" s="1024"/>
      <c r="AE157" s="1024"/>
      <c r="AF157" s="1024"/>
      <c r="AG157" s="1024"/>
      <c r="AH157" s="1024"/>
      <c r="AI157" s="1024"/>
      <c r="AJ157" s="1024"/>
    </row>
    <row r="158" spans="1:36" s="1025" customFormat="1">
      <c r="A158" s="1525" t="s">
        <v>426</v>
      </c>
      <c r="B158" s="1514"/>
      <c r="C158" s="1074"/>
      <c r="D158" s="1074"/>
      <c r="E158" s="1074"/>
      <c r="F158" s="1074"/>
      <c r="G158" s="1024"/>
      <c r="H158" s="1024"/>
      <c r="I158" s="1024"/>
      <c r="J158" s="1024"/>
      <c r="K158" s="1024"/>
      <c r="L158" s="1024"/>
      <c r="M158" s="1024"/>
      <c r="N158" s="1024"/>
      <c r="O158" s="1024"/>
      <c r="P158" s="1024"/>
      <c r="Q158" s="1024"/>
      <c r="R158" s="1024"/>
      <c r="S158" s="1024"/>
      <c r="T158" s="1024"/>
      <c r="U158" s="1024"/>
      <c r="V158" s="1024"/>
      <c r="W158" s="1024"/>
      <c r="X158" s="1024"/>
      <c r="Y158" s="1024"/>
      <c r="Z158" s="1024"/>
      <c r="AA158" s="1024"/>
      <c r="AB158" s="1024"/>
      <c r="AC158" s="1024"/>
      <c r="AD158" s="1024"/>
      <c r="AE158" s="1024"/>
      <c r="AF158" s="1024"/>
      <c r="AG158" s="1024"/>
      <c r="AH158" s="1024"/>
      <c r="AI158" s="1024"/>
      <c r="AJ158" s="1024"/>
    </row>
    <row r="159" spans="1:36" s="1025" customFormat="1">
      <c r="A159" s="1515"/>
      <c r="B159" s="1514"/>
      <c r="C159" s="1074"/>
      <c r="D159" s="1074"/>
      <c r="E159" s="1074"/>
      <c r="F159" s="1074"/>
      <c r="G159" s="1024"/>
      <c r="H159" s="1024"/>
      <c r="I159" s="1024"/>
      <c r="J159" s="1024"/>
      <c r="K159" s="1024"/>
      <c r="L159" s="1024"/>
      <c r="M159" s="1024"/>
      <c r="N159" s="1024"/>
      <c r="O159" s="1024"/>
      <c r="P159" s="1024"/>
      <c r="Q159" s="1024"/>
      <c r="R159" s="1024"/>
      <c r="S159" s="1024"/>
      <c r="T159" s="1024"/>
      <c r="U159" s="1024"/>
      <c r="V159" s="1024"/>
      <c r="W159" s="1024"/>
      <c r="X159" s="1024"/>
      <c r="Y159" s="1024"/>
      <c r="Z159" s="1024"/>
      <c r="AA159" s="1024"/>
      <c r="AB159" s="1024"/>
      <c r="AC159" s="1024"/>
      <c r="AD159" s="1024"/>
      <c r="AE159" s="1024"/>
      <c r="AF159" s="1024"/>
      <c r="AG159" s="1024"/>
      <c r="AH159" s="1024"/>
      <c r="AI159" s="1024"/>
      <c r="AJ159" s="1024"/>
    </row>
    <row r="160" spans="1:36" s="1053" customFormat="1">
      <c r="A160" s="1072"/>
      <c r="B160" s="1044"/>
      <c r="C160" s="1052"/>
      <c r="D160" s="1052"/>
      <c r="E160" s="1052"/>
      <c r="F160" s="1052"/>
      <c r="G160" s="1052"/>
      <c r="H160" s="1052"/>
      <c r="I160" s="1052"/>
      <c r="J160" s="1052"/>
      <c r="K160" s="1052"/>
      <c r="L160" s="1052"/>
      <c r="M160" s="1052"/>
      <c r="N160" s="1052"/>
      <c r="O160" s="1052"/>
      <c r="P160" s="1052"/>
      <c r="Q160" s="1052"/>
      <c r="R160" s="1052"/>
      <c r="S160" s="1052"/>
      <c r="T160" s="1052"/>
      <c r="U160" s="1052"/>
      <c r="V160" s="1052"/>
      <c r="W160" s="1052"/>
      <c r="X160" s="1052"/>
      <c r="Y160" s="1052"/>
      <c r="Z160" s="1052"/>
      <c r="AA160" s="1052"/>
      <c r="AB160" s="1052"/>
      <c r="AC160" s="1052"/>
      <c r="AD160" s="1052"/>
      <c r="AE160" s="1052"/>
      <c r="AF160" s="1052"/>
      <c r="AG160" s="1052"/>
      <c r="AH160" s="1052"/>
      <c r="AI160" s="1052"/>
      <c r="AJ160" s="1052"/>
    </row>
    <row r="161" spans="1:36" s="1053" customFormat="1">
      <c r="A161" s="1046"/>
      <c r="B161" s="1027"/>
      <c r="C161" s="1052"/>
      <c r="D161" s="1052"/>
      <c r="E161" s="1052"/>
      <c r="F161" s="1052"/>
      <c r="G161" s="1052"/>
      <c r="H161" s="1052"/>
      <c r="I161" s="1052"/>
      <c r="J161" s="1052"/>
      <c r="K161" s="1052"/>
      <c r="L161" s="1052"/>
      <c r="M161" s="1052"/>
      <c r="N161" s="1052"/>
      <c r="O161" s="1052"/>
      <c r="P161" s="1052"/>
      <c r="Q161" s="1052"/>
      <c r="R161" s="1052"/>
      <c r="S161" s="1052"/>
      <c r="T161" s="1052"/>
      <c r="U161" s="1052"/>
      <c r="V161" s="1052"/>
      <c r="W161" s="1052"/>
      <c r="X161" s="1052"/>
      <c r="Y161" s="1052"/>
      <c r="Z161" s="1052"/>
      <c r="AA161" s="1052"/>
      <c r="AB161" s="1052"/>
      <c r="AC161" s="1052"/>
      <c r="AD161" s="1052"/>
      <c r="AE161" s="1052"/>
      <c r="AF161" s="1052"/>
      <c r="AG161" s="1052"/>
      <c r="AH161" s="1052"/>
      <c r="AI161" s="1052"/>
      <c r="AJ161" s="1052"/>
    </row>
    <row r="162" spans="1:36" s="1114" customFormat="1" ht="12">
      <c r="A162" s="1111" t="s">
        <v>95</v>
      </c>
      <c r="B162" s="1112"/>
      <c r="C162" s="1113"/>
      <c r="D162" s="1113"/>
      <c r="E162" s="1113"/>
      <c r="F162" s="1113"/>
      <c r="G162" s="1113"/>
      <c r="H162" s="1113"/>
      <c r="I162" s="1113"/>
      <c r="J162" s="1113"/>
      <c r="K162" s="1113"/>
      <c r="L162" s="1113"/>
      <c r="M162" s="1113"/>
      <c r="N162" s="1113"/>
      <c r="O162" s="1113"/>
      <c r="P162" s="1113"/>
      <c r="Q162" s="1113"/>
      <c r="R162" s="1113"/>
      <c r="S162" s="1113"/>
      <c r="T162" s="1113"/>
      <c r="U162" s="1113"/>
      <c r="V162" s="1113"/>
      <c r="W162" s="1113"/>
      <c r="X162" s="1113"/>
      <c r="Y162" s="1113"/>
      <c r="Z162" s="1113"/>
      <c r="AA162" s="1113"/>
      <c r="AB162" s="1113"/>
      <c r="AC162" s="1113"/>
      <c r="AD162" s="1113"/>
      <c r="AE162" s="1113"/>
      <c r="AF162" s="1113"/>
      <c r="AG162" s="1113"/>
      <c r="AH162" s="1113"/>
      <c r="AI162" s="1113"/>
      <c r="AJ162" s="1113"/>
    </row>
    <row r="163" spans="1:36" s="1114" customFormat="1" ht="12">
      <c r="A163" s="1115"/>
      <c r="B163" s="1116"/>
      <c r="C163" s="1113"/>
      <c r="D163" s="1113"/>
      <c r="E163" s="1113"/>
      <c r="F163" s="1113"/>
      <c r="G163" s="1113"/>
      <c r="H163" s="1113"/>
      <c r="I163" s="1113"/>
      <c r="J163" s="1113"/>
      <c r="K163" s="1113"/>
      <c r="L163" s="1113"/>
      <c r="M163" s="1113"/>
      <c r="N163" s="1113"/>
      <c r="O163" s="1113"/>
      <c r="P163" s="1113"/>
      <c r="Q163" s="1113"/>
      <c r="R163" s="1113"/>
      <c r="S163" s="1113"/>
      <c r="T163" s="1113"/>
      <c r="U163" s="1113"/>
      <c r="V163" s="1113"/>
      <c r="W163" s="1113"/>
      <c r="X163" s="1113"/>
      <c r="Y163" s="1113"/>
      <c r="Z163" s="1113"/>
      <c r="AA163" s="1113"/>
      <c r="AB163" s="1113"/>
      <c r="AC163" s="1113"/>
      <c r="AD163" s="1113"/>
      <c r="AE163" s="1113"/>
      <c r="AF163" s="1113"/>
      <c r="AG163" s="1113"/>
      <c r="AH163" s="1113"/>
      <c r="AI163" s="1113"/>
      <c r="AJ163" s="1113"/>
    </row>
    <row r="164" spans="1:36" s="1025" customFormat="1" ht="13.2" customHeight="1">
      <c r="A164" s="1509" t="s">
        <v>510</v>
      </c>
      <c r="B164" s="1510"/>
      <c r="C164" s="1024"/>
      <c r="D164" s="1024"/>
      <c r="E164" s="1024"/>
      <c r="F164" s="1024"/>
      <c r="G164" s="1024"/>
      <c r="H164" s="1024"/>
      <c r="I164" s="1024"/>
      <c r="J164" s="1024"/>
      <c r="K164" s="1024"/>
      <c r="L164" s="1024"/>
      <c r="M164" s="1024"/>
      <c r="N164" s="1024"/>
      <c r="O164" s="1024"/>
      <c r="P164" s="1024"/>
      <c r="Q164" s="1024"/>
      <c r="R164" s="1024"/>
      <c r="S164" s="1024"/>
      <c r="T164" s="1024"/>
      <c r="U164" s="1024"/>
      <c r="V164" s="1024"/>
      <c r="W164" s="1024"/>
      <c r="X164" s="1024"/>
      <c r="Y164" s="1024"/>
      <c r="Z164" s="1024"/>
      <c r="AA164" s="1024"/>
      <c r="AB164" s="1024"/>
      <c r="AC164" s="1024"/>
      <c r="AD164" s="1024"/>
      <c r="AE164" s="1024"/>
      <c r="AF164" s="1024"/>
      <c r="AG164" s="1024"/>
      <c r="AH164" s="1024"/>
      <c r="AI164" s="1024"/>
      <c r="AJ164" s="1024"/>
    </row>
    <row r="165" spans="1:36" s="1025" customFormat="1">
      <c r="A165" s="1509"/>
      <c r="B165" s="1510"/>
      <c r="C165" s="1024"/>
      <c r="D165" s="1024"/>
      <c r="E165" s="1024"/>
      <c r="F165" s="1024"/>
      <c r="G165" s="1024"/>
      <c r="H165" s="1024"/>
      <c r="I165" s="1024"/>
      <c r="J165" s="1024"/>
      <c r="K165" s="1024"/>
      <c r="L165" s="1024"/>
      <c r="M165" s="1024"/>
      <c r="N165" s="1024"/>
      <c r="O165" s="1024"/>
      <c r="P165" s="1024"/>
      <c r="Q165" s="1024"/>
      <c r="R165" s="1024"/>
      <c r="S165" s="1024"/>
      <c r="T165" s="1024"/>
      <c r="U165" s="1024"/>
      <c r="V165" s="1024"/>
      <c r="W165" s="1024"/>
      <c r="X165" s="1024"/>
      <c r="Y165" s="1024"/>
      <c r="Z165" s="1024"/>
      <c r="AA165" s="1024"/>
      <c r="AB165" s="1024"/>
      <c r="AC165" s="1024"/>
      <c r="AD165" s="1024"/>
      <c r="AE165" s="1024"/>
      <c r="AF165" s="1024"/>
      <c r="AG165" s="1024"/>
      <c r="AH165" s="1024"/>
      <c r="AI165" s="1024"/>
      <c r="AJ165" s="1024"/>
    </row>
    <row r="166" spans="1:36" s="1025" customFormat="1">
      <c r="A166" s="1509"/>
      <c r="B166" s="1510"/>
      <c r="C166" s="1024"/>
      <c r="D166" s="1024"/>
      <c r="E166" s="1024"/>
      <c r="F166" s="1024"/>
      <c r="G166" s="1024"/>
      <c r="H166" s="1024"/>
      <c r="I166" s="1024"/>
      <c r="J166" s="1024"/>
      <c r="K166" s="1024"/>
      <c r="L166" s="1024"/>
      <c r="M166" s="1024"/>
      <c r="N166" s="1024"/>
      <c r="O166" s="1024"/>
      <c r="P166" s="1024"/>
      <c r="Q166" s="1024"/>
      <c r="R166" s="1024"/>
      <c r="S166" s="1024"/>
      <c r="T166" s="1024"/>
      <c r="U166" s="1024"/>
      <c r="V166" s="1024"/>
      <c r="W166" s="1024"/>
      <c r="X166" s="1024"/>
      <c r="Y166" s="1024"/>
      <c r="Z166" s="1024"/>
      <c r="AA166" s="1024"/>
      <c r="AB166" s="1024"/>
      <c r="AC166" s="1024"/>
      <c r="AD166" s="1024"/>
      <c r="AE166" s="1024"/>
      <c r="AF166" s="1024"/>
      <c r="AG166" s="1024"/>
      <c r="AH166" s="1024"/>
      <c r="AI166" s="1024"/>
      <c r="AJ166" s="1024"/>
    </row>
    <row r="167" spans="1:36" s="1053" customFormat="1">
      <c r="A167" s="1509"/>
      <c r="B167" s="1510"/>
      <c r="C167" s="1024"/>
      <c r="D167" s="1024"/>
      <c r="E167" s="1024"/>
      <c r="F167" s="1024"/>
      <c r="G167" s="1052"/>
      <c r="H167" s="1052"/>
      <c r="I167" s="1052"/>
      <c r="J167" s="1052"/>
      <c r="K167" s="1052"/>
      <c r="L167" s="1052"/>
      <c r="M167" s="1052"/>
      <c r="N167" s="1052"/>
      <c r="O167" s="1052"/>
      <c r="P167" s="1052"/>
      <c r="Q167" s="1052"/>
      <c r="R167" s="1052"/>
      <c r="S167" s="1052"/>
      <c r="T167" s="1052"/>
      <c r="U167" s="1052"/>
      <c r="V167" s="1052"/>
      <c r="W167" s="1052"/>
      <c r="X167" s="1052"/>
      <c r="Y167" s="1052"/>
      <c r="Z167" s="1052"/>
      <c r="AA167" s="1052"/>
      <c r="AB167" s="1052"/>
      <c r="AC167" s="1052"/>
      <c r="AD167" s="1052"/>
      <c r="AE167" s="1052"/>
      <c r="AF167" s="1052"/>
      <c r="AG167" s="1052"/>
      <c r="AH167" s="1052"/>
      <c r="AI167" s="1052"/>
      <c r="AJ167" s="1052"/>
    </row>
    <row r="168" spans="1:36" s="1053" customFormat="1">
      <c r="A168" s="1511"/>
      <c r="B168" s="1512"/>
      <c r="C168" s="1024"/>
      <c r="D168" s="1024"/>
      <c r="E168" s="1024"/>
      <c r="F168" s="1024"/>
      <c r="G168" s="1052"/>
      <c r="H168" s="1052"/>
      <c r="I168" s="1052"/>
      <c r="J168" s="1052"/>
      <c r="K168" s="1052"/>
      <c r="L168" s="1052"/>
      <c r="M168" s="1052"/>
      <c r="N168" s="1052"/>
      <c r="O168" s="1052"/>
      <c r="P168" s="1052"/>
      <c r="Q168" s="1052"/>
      <c r="R168" s="1052"/>
      <c r="S168" s="1052"/>
      <c r="T168" s="1052"/>
      <c r="U168" s="1052"/>
      <c r="V168" s="1052"/>
      <c r="W168" s="1052"/>
      <c r="X168" s="1052"/>
      <c r="Y168" s="1052"/>
      <c r="Z168" s="1052"/>
      <c r="AA168" s="1052"/>
      <c r="AB168" s="1052"/>
      <c r="AC168" s="1052"/>
      <c r="AD168" s="1052"/>
      <c r="AE168" s="1052"/>
      <c r="AF168" s="1052"/>
      <c r="AG168" s="1052"/>
      <c r="AH168" s="1052"/>
      <c r="AI168" s="1052"/>
      <c r="AJ168" s="1052"/>
    </row>
  </sheetData>
  <sheetProtection password="CF2B" sheet="1" objects="1" scenarios="1"/>
  <mergeCells count="27">
    <mergeCell ref="B45:B46"/>
    <mergeCell ref="A86:B89"/>
    <mergeCell ref="A91:B93"/>
    <mergeCell ref="B52:B53"/>
    <mergeCell ref="A106:B108"/>
    <mergeCell ref="B63:B64"/>
    <mergeCell ref="B66:B67"/>
    <mergeCell ref="A73:B75"/>
    <mergeCell ref="A77:B80"/>
    <mergeCell ref="A95:B97"/>
    <mergeCell ref="A99:B102"/>
    <mergeCell ref="A6:B7"/>
    <mergeCell ref="B27:B30"/>
    <mergeCell ref="B32:B34"/>
    <mergeCell ref="B36:B37"/>
    <mergeCell ref="B41:B43"/>
    <mergeCell ref="A112:B116"/>
    <mergeCell ref="A118:B120"/>
    <mergeCell ref="A124:B127"/>
    <mergeCell ref="A154:B156"/>
    <mergeCell ref="A158:B159"/>
    <mergeCell ref="A164:B168"/>
    <mergeCell ref="A131:B132"/>
    <mergeCell ref="A136:B137"/>
    <mergeCell ref="A141:B142"/>
    <mergeCell ref="A147:B149"/>
    <mergeCell ref="A151:B152"/>
  </mergeCells>
  <phoneticPr fontId="19" type="noConversion"/>
  <printOptions horizontalCentered="1"/>
  <pageMargins left="0.6692913385826772" right="0.27559055118110237" top="0.55118110236220474" bottom="0.82677165354330717" header="0.51181102362204722" footer="0.51181102362204722"/>
  <pageSetup paperSize="9" scale="90" orientation="portrait" r:id="rId1"/>
  <headerFooter alignWithMargins="0">
    <oddFooter>&amp;CJune 2016</oddFooter>
  </headerFooter>
  <rowBreaks count="1" manualBreakCount="1">
    <brk id="6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W60"/>
  <sheetViews>
    <sheetView showZeros="0" zoomScale="93" zoomScaleNormal="93" workbookViewId="0">
      <selection activeCell="J34" sqref="J34:N36"/>
    </sheetView>
  </sheetViews>
  <sheetFormatPr defaultColWidth="8.88671875" defaultRowHeight="13.2"/>
  <cols>
    <col min="1" max="1" width="12.109375" style="67" customWidth="1"/>
    <col min="2" max="2" width="11.44140625" style="57" customWidth="1"/>
    <col min="3" max="3" width="9.44140625" style="57" customWidth="1"/>
    <col min="4" max="4" width="20.44140625" style="57" customWidth="1"/>
    <col min="5" max="5" width="10.109375" style="57" customWidth="1"/>
    <col min="6" max="6" width="11.44140625" style="57" customWidth="1"/>
    <col min="7" max="8" width="15.5546875" style="57" customWidth="1"/>
    <col min="9" max="9" width="15.6640625" style="62" customWidth="1"/>
    <col min="10" max="10" width="15.6640625" style="61" customWidth="1"/>
    <col min="11" max="11" width="3.109375" style="61" customWidth="1"/>
    <col min="12" max="12" width="4.5546875" style="61" hidden="1" customWidth="1"/>
    <col min="13" max="13" width="3.33203125" style="61" hidden="1" customWidth="1"/>
    <col min="14" max="14" width="8.88671875" style="61" hidden="1" customWidth="1"/>
    <col min="15" max="15" width="1.33203125" style="61" customWidth="1"/>
    <col min="16" max="23" width="8.88671875" style="61" customWidth="1"/>
    <col min="24" max="16384" width="8.88671875" style="57"/>
  </cols>
  <sheetData>
    <row r="1" spans="1:23">
      <c r="A1" s="436"/>
      <c r="B1" s="437"/>
      <c r="C1" s="437"/>
      <c r="D1" s="437"/>
      <c r="E1" s="437"/>
      <c r="F1" s="437"/>
      <c r="G1" s="438"/>
      <c r="H1" s="438"/>
      <c r="I1" s="439"/>
      <c r="L1" s="61" t="s">
        <v>33</v>
      </c>
    </row>
    <row r="2" spans="1:23" ht="15.6">
      <c r="A2" s="440" t="s">
        <v>365</v>
      </c>
      <c r="B2" s="441"/>
      <c r="C2" s="441"/>
      <c r="D2" s="441"/>
      <c r="E2" s="441"/>
      <c r="F2" s="441"/>
      <c r="G2" s="442"/>
      <c r="H2" s="442"/>
      <c r="I2" s="443"/>
      <c r="L2" s="61" t="s">
        <v>302</v>
      </c>
    </row>
    <row r="3" spans="1:23">
      <c r="A3" s="444"/>
      <c r="B3" s="445"/>
      <c r="C3" s="445"/>
      <c r="D3" s="445"/>
      <c r="E3" s="445"/>
      <c r="F3" s="445"/>
      <c r="G3" s="446"/>
      <c r="H3" s="446"/>
      <c r="I3" s="447"/>
    </row>
    <row r="5" spans="1:23" ht="15">
      <c r="A5" s="1615" t="s">
        <v>467</v>
      </c>
      <c r="B5" s="1615"/>
      <c r="C5" s="1615"/>
      <c r="D5" s="1615"/>
      <c r="E5" s="1615"/>
      <c r="F5" s="1615"/>
      <c r="G5" s="1615"/>
      <c r="H5" s="1615"/>
      <c r="I5" s="1615"/>
    </row>
    <row r="6" spans="1:23" s="61" customFormat="1" ht="15.6">
      <c r="A6" s="1617" t="s">
        <v>468</v>
      </c>
      <c r="B6" s="1617"/>
      <c r="C6" s="1617"/>
      <c r="D6" s="1617"/>
      <c r="E6" s="1617"/>
      <c r="F6" s="1617"/>
      <c r="G6" s="1617"/>
      <c r="H6" s="1617"/>
      <c r="I6" s="1617"/>
    </row>
    <row r="8" spans="1:23">
      <c r="A8" s="134" t="s">
        <v>207</v>
      </c>
      <c r="B8" s="135"/>
      <c r="C8" s="135"/>
      <c r="D8" s="135"/>
      <c r="E8" s="135"/>
      <c r="F8" s="135"/>
      <c r="G8" s="135"/>
      <c r="H8" s="135"/>
      <c r="I8" s="136"/>
    </row>
    <row r="9" spans="1:23">
      <c r="A9" s="137" t="s">
        <v>248</v>
      </c>
      <c r="B9" s="138"/>
      <c r="C9" s="138"/>
      <c r="D9" s="138"/>
      <c r="E9" s="138"/>
      <c r="F9" s="138"/>
      <c r="G9" s="138"/>
      <c r="H9" s="138"/>
      <c r="I9" s="139"/>
    </row>
    <row r="10" spans="1:23">
      <c r="A10" s="137"/>
      <c r="B10" s="138"/>
      <c r="C10" s="138"/>
      <c r="D10" s="138"/>
      <c r="E10" s="138"/>
      <c r="F10" s="138"/>
      <c r="G10" s="138"/>
      <c r="H10" s="138"/>
      <c r="I10" s="139"/>
    </row>
    <row r="11" spans="1:23" s="81" customFormat="1">
      <c r="A11" s="1618" t="s">
        <v>469</v>
      </c>
      <c r="B11" s="1618"/>
      <c r="C11" s="1618"/>
      <c r="D11" s="1618"/>
      <c r="E11" s="1618"/>
      <c r="F11" s="1618"/>
      <c r="G11" s="1618"/>
      <c r="H11" s="1618"/>
      <c r="I11" s="1618"/>
      <c r="J11" s="76"/>
      <c r="K11" s="76"/>
      <c r="L11" s="76"/>
      <c r="M11" s="76"/>
      <c r="N11" s="76"/>
      <c r="O11" s="94"/>
      <c r="P11" s="94"/>
      <c r="Q11" s="94"/>
      <c r="R11" s="94"/>
      <c r="S11" s="94"/>
      <c r="T11" s="94"/>
      <c r="U11" s="94"/>
      <c r="V11" s="94"/>
      <c r="W11" s="94"/>
    </row>
    <row r="12" spans="1:23" s="99" customFormat="1">
      <c r="A12" s="1618"/>
      <c r="B12" s="1618"/>
      <c r="C12" s="1618"/>
      <c r="D12" s="1618"/>
      <c r="E12" s="1618"/>
      <c r="F12" s="1618"/>
      <c r="G12" s="1618"/>
      <c r="H12" s="1618"/>
      <c r="I12" s="1618"/>
      <c r="J12" s="76"/>
      <c r="K12" s="76"/>
      <c r="L12" s="76"/>
      <c r="M12" s="76"/>
      <c r="N12" s="76"/>
      <c r="O12" s="94"/>
      <c r="P12" s="94"/>
      <c r="Q12" s="94"/>
      <c r="R12" s="94"/>
      <c r="S12" s="94"/>
      <c r="T12" s="94"/>
      <c r="U12" s="94"/>
      <c r="V12" s="94"/>
      <c r="W12" s="94"/>
    </row>
    <row r="13" spans="1:23" s="100" customFormat="1" ht="13.8" thickBot="1">
      <c r="A13" s="142"/>
      <c r="B13" s="140"/>
      <c r="C13" s="140"/>
      <c r="D13" s="140"/>
      <c r="E13" s="140"/>
      <c r="F13" s="140"/>
      <c r="G13" s="140"/>
      <c r="H13" s="140"/>
      <c r="I13" s="141"/>
      <c r="J13" s="61"/>
      <c r="K13" s="61"/>
      <c r="L13" s="61"/>
      <c r="M13" s="61"/>
      <c r="N13" s="61"/>
      <c r="O13" s="94"/>
      <c r="P13" s="94"/>
      <c r="Q13" s="94"/>
      <c r="R13" s="94"/>
      <c r="S13" s="94"/>
      <c r="T13" s="94"/>
      <c r="U13" s="94"/>
      <c r="V13" s="94"/>
      <c r="W13" s="94"/>
    </row>
    <row r="14" spans="1:23">
      <c r="A14" s="292" t="s">
        <v>536</v>
      </c>
      <c r="B14" s="971"/>
      <c r="C14" s="971"/>
      <c r="D14" s="971"/>
      <c r="E14" s="971"/>
      <c r="F14" s="971"/>
      <c r="G14" s="971"/>
      <c r="H14" s="971"/>
      <c r="I14" s="972"/>
      <c r="J14" s="76"/>
      <c r="K14" s="76"/>
      <c r="L14" s="76"/>
      <c r="M14" s="76"/>
      <c r="N14" s="76"/>
    </row>
    <row r="15" spans="1:23" s="113" customFormat="1" ht="13.8" thickBot="1">
      <c r="A15" s="67"/>
      <c r="B15" s="57"/>
      <c r="C15" s="57"/>
      <c r="D15" s="57"/>
      <c r="E15" s="57"/>
      <c r="F15" s="57"/>
      <c r="G15" s="57"/>
      <c r="H15" s="57"/>
      <c r="I15" s="62"/>
      <c r="J15" s="61"/>
      <c r="K15" s="61"/>
      <c r="L15" s="61"/>
      <c r="M15" s="61"/>
      <c r="N15" s="61"/>
      <c r="O15" s="61"/>
      <c r="P15" s="61"/>
      <c r="Q15" s="61"/>
      <c r="R15" s="61"/>
      <c r="S15" s="61"/>
      <c r="T15" s="61"/>
      <c r="U15" s="61"/>
      <c r="V15" s="61"/>
      <c r="W15" s="61"/>
    </row>
    <row r="16" spans="1:23">
      <c r="A16" s="938" t="s">
        <v>122</v>
      </c>
      <c r="B16" s="233" t="s">
        <v>150</v>
      </c>
      <c r="C16" s="233" t="s">
        <v>151</v>
      </c>
      <c r="D16" s="233" t="s">
        <v>153</v>
      </c>
      <c r="E16" s="233" t="s">
        <v>208</v>
      </c>
      <c r="F16" s="233" t="s">
        <v>154</v>
      </c>
      <c r="G16" s="233" t="s">
        <v>154</v>
      </c>
      <c r="H16" s="233" t="s">
        <v>475</v>
      </c>
      <c r="I16" s="939" t="s">
        <v>33</v>
      </c>
      <c r="J16" s="94"/>
      <c r="K16" s="94"/>
      <c r="L16" s="94"/>
      <c r="M16" s="94"/>
      <c r="N16" s="94"/>
    </row>
    <row r="17" spans="1:23" s="61" customFormat="1">
      <c r="A17" s="940" t="s">
        <v>159</v>
      </c>
      <c r="B17" s="234"/>
      <c r="C17" s="234" t="s">
        <v>160</v>
      </c>
      <c r="D17" s="234" t="s">
        <v>163</v>
      </c>
      <c r="E17" s="234"/>
      <c r="F17" s="234" t="s">
        <v>209</v>
      </c>
      <c r="G17" s="234" t="s">
        <v>164</v>
      </c>
      <c r="H17" s="234" t="s">
        <v>474</v>
      </c>
      <c r="I17" s="941" t="s">
        <v>187</v>
      </c>
      <c r="J17" s="94"/>
      <c r="K17" s="94"/>
      <c r="L17" s="94"/>
      <c r="M17" s="94"/>
      <c r="N17" s="94"/>
    </row>
    <row r="18" spans="1:23" ht="13.8" thickBot="1">
      <c r="A18" s="973" t="s">
        <v>167</v>
      </c>
      <c r="B18" s="235"/>
      <c r="C18" s="235" t="s">
        <v>168</v>
      </c>
      <c r="D18" s="235" t="s">
        <v>169</v>
      </c>
      <c r="E18" s="235"/>
      <c r="F18" s="235" t="s">
        <v>187</v>
      </c>
      <c r="G18" s="235"/>
      <c r="H18" s="235"/>
      <c r="I18" s="974"/>
      <c r="J18" s="94"/>
      <c r="K18" s="94"/>
      <c r="L18" s="94"/>
      <c r="M18" s="94"/>
      <c r="N18" s="94"/>
    </row>
    <row r="19" spans="1:23" s="61" customFormat="1">
      <c r="A19" s="975">
        <v>44612</v>
      </c>
      <c r="B19" s="110" t="s">
        <v>170</v>
      </c>
      <c r="C19" s="111" t="s">
        <v>171</v>
      </c>
      <c r="D19" s="933" t="s">
        <v>174</v>
      </c>
      <c r="E19" s="110" t="s">
        <v>210</v>
      </c>
      <c r="F19" s="110" t="s">
        <v>211</v>
      </c>
      <c r="G19" s="110" t="s">
        <v>212</v>
      </c>
      <c r="I19" s="976" t="s">
        <v>236</v>
      </c>
    </row>
    <row r="20" spans="1:23" s="61" customFormat="1">
      <c r="A20" s="977"/>
      <c r="B20" s="978"/>
      <c r="C20" s="979"/>
      <c r="D20" s="978"/>
      <c r="E20" s="978"/>
      <c r="F20" s="978"/>
      <c r="G20" s="978" t="s">
        <v>187</v>
      </c>
      <c r="H20" s="997"/>
      <c r="I20" s="980"/>
    </row>
    <row r="21" spans="1:23" s="61" customFormat="1" ht="26.4">
      <c r="A21" s="977">
        <v>44623</v>
      </c>
      <c r="B21" s="978" t="s">
        <v>170</v>
      </c>
      <c r="C21" s="979" t="s">
        <v>171</v>
      </c>
      <c r="D21" s="981" t="s">
        <v>470</v>
      </c>
      <c r="E21" s="978" t="s">
        <v>210</v>
      </c>
      <c r="F21" s="978" t="s">
        <v>211</v>
      </c>
      <c r="G21" s="978" t="s">
        <v>212</v>
      </c>
      <c r="H21" s="997"/>
      <c r="I21" s="982" t="s">
        <v>33</v>
      </c>
    </row>
    <row r="22" spans="1:23">
      <c r="A22" s="977"/>
      <c r="B22" s="978"/>
      <c r="C22" s="979"/>
      <c r="D22" s="978"/>
      <c r="E22" s="978"/>
      <c r="F22" s="978"/>
      <c r="G22" s="978"/>
      <c r="H22" s="997"/>
      <c r="I22" s="980"/>
    </row>
    <row r="23" spans="1:23" s="61" customFormat="1">
      <c r="A23" s="977">
        <v>44576</v>
      </c>
      <c r="B23" s="978" t="s">
        <v>213</v>
      </c>
      <c r="C23" s="983" t="s">
        <v>177</v>
      </c>
      <c r="D23" s="978" t="s">
        <v>179</v>
      </c>
      <c r="E23" s="978" t="s">
        <v>210</v>
      </c>
      <c r="F23" s="978" t="s">
        <v>211</v>
      </c>
      <c r="G23" s="978" t="s">
        <v>212</v>
      </c>
      <c r="I23" s="976" t="s">
        <v>236</v>
      </c>
    </row>
    <row r="24" spans="1:23">
      <c r="A24" s="977"/>
      <c r="B24" s="978"/>
      <c r="C24" s="979"/>
      <c r="D24" s="978"/>
      <c r="E24" s="978"/>
      <c r="F24" s="978"/>
      <c r="G24" s="978"/>
      <c r="H24" s="997"/>
      <c r="I24" s="980"/>
    </row>
    <row r="25" spans="1:23" s="61" customFormat="1" ht="26.4">
      <c r="A25" s="977">
        <v>44635</v>
      </c>
      <c r="B25" s="978" t="s">
        <v>170</v>
      </c>
      <c r="C25" s="979" t="s">
        <v>171</v>
      </c>
      <c r="D25" s="981" t="s">
        <v>470</v>
      </c>
      <c r="E25" s="978" t="s">
        <v>210</v>
      </c>
      <c r="F25" s="984" t="s">
        <v>214</v>
      </c>
      <c r="G25" s="984" t="s">
        <v>215</v>
      </c>
      <c r="H25" s="998"/>
      <c r="I25" s="982" t="s">
        <v>33</v>
      </c>
    </row>
    <row r="26" spans="1:23">
      <c r="A26" s="977"/>
      <c r="B26" s="978"/>
      <c r="C26" s="979"/>
      <c r="D26" s="978"/>
      <c r="E26" s="978"/>
      <c r="F26" s="978"/>
      <c r="G26" s="978"/>
      <c r="H26" s="997"/>
      <c r="I26" s="980"/>
    </row>
    <row r="27" spans="1:23" s="61" customFormat="1" ht="26.4">
      <c r="A27" s="977">
        <v>44623</v>
      </c>
      <c r="B27" s="978" t="s">
        <v>170</v>
      </c>
      <c r="C27" s="979" t="s">
        <v>171</v>
      </c>
      <c r="D27" s="981" t="s">
        <v>470</v>
      </c>
      <c r="E27" s="978" t="s">
        <v>210</v>
      </c>
      <c r="F27" s="978" t="s">
        <v>216</v>
      </c>
      <c r="G27" s="978" t="s">
        <v>217</v>
      </c>
      <c r="H27" s="997"/>
      <c r="I27" s="982" t="s">
        <v>33</v>
      </c>
    </row>
    <row r="28" spans="1:23" s="61" customFormat="1">
      <c r="A28" s="977"/>
      <c r="B28" s="978"/>
      <c r="C28" s="979"/>
      <c r="D28" s="978"/>
      <c r="E28" s="978"/>
      <c r="F28" s="978"/>
      <c r="G28" s="978"/>
      <c r="H28" s="997"/>
      <c r="I28" s="980"/>
    </row>
    <row r="29" spans="1:23">
      <c r="A29" s="977">
        <v>44576</v>
      </c>
      <c r="B29" s="978" t="s">
        <v>213</v>
      </c>
      <c r="C29" s="983" t="s">
        <v>177</v>
      </c>
      <c r="D29" s="978" t="s">
        <v>179</v>
      </c>
      <c r="E29" s="978" t="s">
        <v>210</v>
      </c>
      <c r="F29" s="978" t="s">
        <v>216</v>
      </c>
      <c r="G29" s="978" t="s">
        <v>217</v>
      </c>
      <c r="H29" s="61"/>
      <c r="I29" s="976" t="s">
        <v>236</v>
      </c>
    </row>
    <row r="30" spans="1:23" s="54" customFormat="1">
      <c r="A30" s="977"/>
      <c r="B30" s="978"/>
      <c r="C30" s="979"/>
      <c r="D30" s="978"/>
      <c r="E30" s="978"/>
      <c r="F30" s="978"/>
      <c r="G30" s="978"/>
      <c r="H30" s="997"/>
      <c r="I30" s="980"/>
      <c r="J30" s="61"/>
      <c r="K30" s="61"/>
      <c r="L30" s="61"/>
      <c r="M30" s="61"/>
      <c r="N30" s="61"/>
      <c r="O30" s="76"/>
      <c r="P30" s="76"/>
      <c r="Q30" s="76"/>
      <c r="R30" s="76"/>
      <c r="S30" s="76"/>
      <c r="T30" s="76"/>
      <c r="U30" s="76"/>
      <c r="V30" s="76"/>
      <c r="W30" s="76"/>
    </row>
    <row r="31" spans="1:23" s="54" customFormat="1" ht="13.8" thickBot="1">
      <c r="A31" s="985">
        <v>44576</v>
      </c>
      <c r="B31" s="986" t="s">
        <v>170</v>
      </c>
      <c r="C31" s="987" t="s">
        <v>171</v>
      </c>
      <c r="D31" s="988" t="s">
        <v>471</v>
      </c>
      <c r="E31" s="986" t="s">
        <v>210</v>
      </c>
      <c r="F31" s="986" t="s">
        <v>216</v>
      </c>
      <c r="G31" s="986" t="s">
        <v>217</v>
      </c>
      <c r="H31" s="124"/>
      <c r="I31" s="989" t="s">
        <v>236</v>
      </c>
      <c r="J31" s="61"/>
      <c r="K31" s="61"/>
      <c r="L31" s="61"/>
      <c r="M31" s="61"/>
      <c r="N31" s="61"/>
      <c r="O31" s="76"/>
      <c r="P31" s="76"/>
      <c r="Q31" s="76"/>
      <c r="R31" s="76"/>
      <c r="S31" s="76"/>
      <c r="T31" s="76"/>
      <c r="U31" s="76"/>
      <c r="V31" s="76"/>
      <c r="W31" s="76"/>
    </row>
    <row r="32" spans="1:23" s="54" customFormat="1">
      <c r="A32" s="80"/>
      <c r="B32" s="61"/>
      <c r="C32" s="969"/>
      <c r="D32" s="61"/>
      <c r="E32" s="61"/>
      <c r="F32" s="61"/>
      <c r="G32" s="61"/>
      <c r="H32" s="61"/>
      <c r="I32" s="970"/>
      <c r="J32" s="61"/>
      <c r="K32" s="61"/>
      <c r="L32" s="61"/>
      <c r="M32" s="61"/>
      <c r="N32" s="61"/>
      <c r="O32" s="76"/>
      <c r="P32" s="76"/>
      <c r="Q32" s="76"/>
      <c r="R32" s="76"/>
      <c r="S32" s="76"/>
      <c r="T32" s="76"/>
      <c r="U32" s="76"/>
      <c r="V32" s="76"/>
      <c r="W32" s="76"/>
    </row>
    <row r="33" spans="1:14" ht="13.8" thickBot="1">
      <c r="A33" s="80"/>
      <c r="B33" s="61"/>
      <c r="C33" s="969"/>
      <c r="D33" s="61"/>
      <c r="E33" s="61"/>
      <c r="F33" s="61"/>
      <c r="G33" s="61"/>
      <c r="H33" s="61"/>
      <c r="I33" s="970"/>
    </row>
    <row r="34" spans="1:14">
      <c r="A34" s="938" t="s">
        <v>122</v>
      </c>
      <c r="B34" s="233" t="s">
        <v>150</v>
      </c>
      <c r="C34" s="233" t="s">
        <v>151</v>
      </c>
      <c r="D34" s="233" t="s">
        <v>153</v>
      </c>
      <c r="E34" s="233" t="s">
        <v>208</v>
      </c>
      <c r="F34" s="233" t="s">
        <v>154</v>
      </c>
      <c r="G34" s="233" t="s">
        <v>154</v>
      </c>
      <c r="H34" s="233" t="s">
        <v>475</v>
      </c>
      <c r="I34" s="939" t="s">
        <v>453</v>
      </c>
      <c r="J34" s="1613" t="s">
        <v>472</v>
      </c>
      <c r="K34" s="1614"/>
      <c r="L34" s="1614"/>
      <c r="M34" s="1614"/>
      <c r="N34" s="1614"/>
    </row>
    <row r="35" spans="1:14">
      <c r="A35" s="940" t="s">
        <v>159</v>
      </c>
      <c r="B35" s="234"/>
      <c r="C35" s="234" t="s">
        <v>160</v>
      </c>
      <c r="D35" s="234" t="s">
        <v>163</v>
      </c>
      <c r="E35" s="234"/>
      <c r="F35" s="234" t="s">
        <v>209</v>
      </c>
      <c r="G35" s="234" t="s">
        <v>164</v>
      </c>
      <c r="H35" s="234" t="s">
        <v>474</v>
      </c>
      <c r="I35" s="941" t="s">
        <v>236</v>
      </c>
      <c r="J35" s="1613"/>
      <c r="K35" s="1614"/>
      <c r="L35" s="1614"/>
      <c r="M35" s="1614"/>
      <c r="N35" s="1614"/>
    </row>
    <row r="36" spans="1:14" ht="30.75" customHeight="1" thickBot="1">
      <c r="A36" s="973" t="s">
        <v>167</v>
      </c>
      <c r="B36" s="235"/>
      <c r="C36" s="235" t="s">
        <v>168</v>
      </c>
      <c r="D36" s="235" t="s">
        <v>169</v>
      </c>
      <c r="E36" s="235"/>
      <c r="F36" s="235" t="s">
        <v>187</v>
      </c>
      <c r="G36" s="235"/>
      <c r="H36" s="235"/>
      <c r="I36" s="974"/>
      <c r="J36" s="1613"/>
      <c r="K36" s="1614"/>
      <c r="L36" s="1614"/>
      <c r="M36" s="1614"/>
      <c r="N36" s="1614"/>
    </row>
    <row r="37" spans="1:14">
      <c r="A37" s="990"/>
      <c r="B37" s="350"/>
      <c r="C37" s="350"/>
      <c r="D37" s="350"/>
      <c r="E37" s="350"/>
      <c r="F37" s="350"/>
      <c r="G37" s="350"/>
      <c r="H37" s="352"/>
      <c r="I37" s="992"/>
      <c r="J37" s="1000" t="s">
        <v>473</v>
      </c>
    </row>
    <row r="38" spans="1:14">
      <c r="A38" s="942"/>
      <c r="B38" s="943"/>
      <c r="C38" s="943"/>
      <c r="D38" s="943"/>
      <c r="E38" s="943"/>
      <c r="F38" s="943"/>
      <c r="G38" s="943"/>
      <c r="H38" s="999"/>
      <c r="I38" s="993"/>
      <c r="J38" s="341"/>
      <c r="K38" s="341"/>
      <c r="L38" s="341"/>
      <c r="M38" s="341"/>
      <c r="N38" s="341"/>
    </row>
    <row r="39" spans="1:14">
      <c r="A39" s="942"/>
      <c r="B39" s="943"/>
      <c r="C39" s="943"/>
      <c r="D39" s="943"/>
      <c r="E39" s="943"/>
      <c r="F39" s="943"/>
      <c r="G39" s="943"/>
      <c r="H39" s="999"/>
      <c r="I39" s="993"/>
      <c r="J39" s="341"/>
      <c r="K39" s="341"/>
      <c r="L39" s="341"/>
      <c r="M39" s="341"/>
      <c r="N39" s="341"/>
    </row>
    <row r="40" spans="1:14">
      <c r="A40" s="942"/>
      <c r="B40" s="943"/>
      <c r="C40" s="943"/>
      <c r="D40" s="943"/>
      <c r="E40" s="943"/>
      <c r="F40" s="943"/>
      <c r="G40" s="943"/>
      <c r="H40" s="999"/>
      <c r="I40" s="993"/>
      <c r="J40" s="341"/>
      <c r="K40" s="341"/>
      <c r="L40" s="341"/>
      <c r="M40" s="341"/>
      <c r="N40" s="341"/>
    </row>
    <row r="41" spans="1:14">
      <c r="A41" s="942"/>
      <c r="B41" s="943"/>
      <c r="C41" s="943"/>
      <c r="D41" s="943"/>
      <c r="E41" s="943"/>
      <c r="F41" s="943"/>
      <c r="G41" s="943"/>
      <c r="H41" s="999"/>
      <c r="I41" s="993"/>
      <c r="J41" s="341"/>
      <c r="K41" s="341"/>
      <c r="L41" s="341"/>
      <c r="M41" s="341"/>
      <c r="N41" s="341"/>
    </row>
    <row r="42" spans="1:14">
      <c r="A42" s="942"/>
      <c r="B42" s="943"/>
      <c r="C42" s="943"/>
      <c r="D42" s="943"/>
      <c r="E42" s="943"/>
      <c r="F42" s="943"/>
      <c r="G42" s="943"/>
      <c r="H42" s="999"/>
      <c r="I42" s="993"/>
      <c r="J42" s="341"/>
      <c r="K42" s="341"/>
      <c r="L42" s="341"/>
      <c r="M42" s="341"/>
      <c r="N42" s="341"/>
    </row>
    <row r="43" spans="1:14">
      <c r="A43" s="942"/>
      <c r="B43" s="943"/>
      <c r="C43" s="943"/>
      <c r="D43" s="943"/>
      <c r="E43" s="943"/>
      <c r="F43" s="943"/>
      <c r="G43" s="943"/>
      <c r="H43" s="999"/>
      <c r="I43" s="993"/>
      <c r="J43" s="341"/>
      <c r="K43" s="341"/>
      <c r="L43" s="341"/>
      <c r="M43" s="341"/>
      <c r="N43" s="341"/>
    </row>
    <row r="44" spans="1:14">
      <c r="A44" s="942"/>
      <c r="B44" s="943"/>
      <c r="C44" s="943"/>
      <c r="D44" s="943"/>
      <c r="E44" s="943"/>
      <c r="F44" s="943"/>
      <c r="G44" s="943"/>
      <c r="H44" s="999"/>
      <c r="I44" s="993"/>
      <c r="J44" s="341"/>
      <c r="K44" s="341"/>
      <c r="L44" s="341"/>
      <c r="M44" s="341"/>
      <c r="N44" s="341"/>
    </row>
    <row r="45" spans="1:14">
      <c r="A45" s="942"/>
      <c r="B45" s="943"/>
      <c r="C45" s="943"/>
      <c r="D45" s="943"/>
      <c r="E45" s="943"/>
      <c r="F45" s="943"/>
      <c r="G45" s="943"/>
      <c r="H45" s="999"/>
      <c r="I45" s="993"/>
      <c r="J45" s="341"/>
      <c r="K45" s="341"/>
      <c r="L45" s="341"/>
      <c r="M45" s="341"/>
      <c r="N45" s="341"/>
    </row>
    <row r="46" spans="1:14">
      <c r="A46" s="942"/>
      <c r="B46" s="943"/>
      <c r="C46" s="943"/>
      <c r="D46" s="943"/>
      <c r="E46" s="943"/>
      <c r="F46" s="943"/>
      <c r="G46" s="943"/>
      <c r="H46" s="999"/>
      <c r="I46" s="993"/>
      <c r="J46" s="341"/>
      <c r="K46" s="341"/>
      <c r="L46" s="341"/>
      <c r="M46" s="341"/>
      <c r="N46" s="341"/>
    </row>
    <row r="47" spans="1:14">
      <c r="A47" s="942"/>
      <c r="B47" s="943"/>
      <c r="C47" s="943"/>
      <c r="D47" s="943"/>
      <c r="E47" s="943"/>
      <c r="F47" s="943"/>
      <c r="G47" s="943"/>
      <c r="H47" s="999"/>
      <c r="I47" s="993"/>
      <c r="J47" s="341"/>
      <c r="K47" s="341"/>
      <c r="L47" s="341"/>
      <c r="M47" s="341"/>
      <c r="N47" s="341"/>
    </row>
    <row r="48" spans="1:14">
      <c r="A48" s="942"/>
      <c r="B48" s="943"/>
      <c r="C48" s="943"/>
      <c r="D48" s="943"/>
      <c r="E48" s="943"/>
      <c r="F48" s="943"/>
      <c r="G48" s="943"/>
      <c r="H48" s="999"/>
      <c r="I48" s="993"/>
      <c r="J48" s="341"/>
      <c r="K48" s="341"/>
      <c r="L48" s="341"/>
      <c r="M48" s="341"/>
      <c r="N48" s="341"/>
    </row>
    <row r="49" spans="1:14">
      <c r="A49" s="942"/>
      <c r="B49" s="943"/>
      <c r="C49" s="943"/>
      <c r="D49" s="943"/>
      <c r="E49" s="943"/>
      <c r="F49" s="943"/>
      <c r="G49" s="943"/>
      <c r="H49" s="999"/>
      <c r="I49" s="993"/>
      <c r="J49" s="341"/>
      <c r="K49" s="341"/>
      <c r="L49" s="341"/>
      <c r="M49" s="341"/>
      <c r="N49" s="341"/>
    </row>
    <row r="50" spans="1:14" ht="12.75" customHeight="1">
      <c r="A50" s="942"/>
      <c r="B50" s="943"/>
      <c r="C50" s="943"/>
      <c r="D50" s="943"/>
      <c r="E50" s="943"/>
      <c r="F50" s="943"/>
      <c r="G50" s="943"/>
      <c r="H50" s="999"/>
      <c r="I50" s="993"/>
      <c r="J50" s="341"/>
      <c r="K50" s="341"/>
      <c r="L50" s="341"/>
      <c r="M50" s="341"/>
      <c r="N50" s="341"/>
    </row>
    <row r="51" spans="1:14">
      <c r="A51" s="942"/>
      <c r="B51" s="943"/>
      <c r="C51" s="943"/>
      <c r="D51" s="943"/>
      <c r="E51" s="943"/>
      <c r="F51" s="943"/>
      <c r="G51" s="943"/>
      <c r="H51" s="999"/>
      <c r="I51" s="993"/>
      <c r="J51" s="341"/>
      <c r="K51" s="341"/>
      <c r="L51" s="341"/>
      <c r="M51" s="341"/>
      <c r="N51" s="341"/>
    </row>
    <row r="52" spans="1:14">
      <c r="A52" s="942"/>
      <c r="B52" s="943"/>
      <c r="C52" s="943"/>
      <c r="D52" s="943"/>
      <c r="E52" s="943"/>
      <c r="F52" s="943"/>
      <c r="G52" s="943"/>
      <c r="H52" s="999"/>
      <c r="I52" s="993"/>
      <c r="J52" s="341"/>
      <c r="K52" s="341"/>
      <c r="L52" s="341"/>
      <c r="M52" s="341"/>
      <c r="N52" s="341"/>
    </row>
    <row r="53" spans="1:14" ht="13.5" hidden="1" customHeight="1">
      <c r="A53" s="994"/>
      <c r="B53" s="995"/>
      <c r="C53" s="995"/>
      <c r="D53" s="995"/>
      <c r="E53" s="995"/>
      <c r="F53" s="995"/>
      <c r="G53" s="943"/>
      <c r="H53" s="999"/>
      <c r="I53" s="993"/>
      <c r="J53" s="341"/>
      <c r="K53" s="341"/>
      <c r="L53" s="341"/>
      <c r="M53" s="341"/>
      <c r="N53" s="341"/>
    </row>
    <row r="54" spans="1:14">
      <c r="A54" s="996"/>
      <c r="B54" s="341"/>
      <c r="C54" s="341"/>
      <c r="D54" s="341"/>
      <c r="E54" s="341"/>
      <c r="F54" s="341"/>
      <c r="G54" s="1001" t="s">
        <v>296</v>
      </c>
      <c r="H54" s="1001"/>
      <c r="I54" s="1001">
        <f>SUMIF(I37:I53,"QAPE",H37:H53)</f>
        <v>0</v>
      </c>
      <c r="J54" s="341"/>
      <c r="K54" s="341"/>
      <c r="L54" s="341"/>
      <c r="M54" s="341"/>
      <c r="N54" s="341"/>
    </row>
    <row r="55" spans="1:14">
      <c r="A55" s="996"/>
      <c r="B55" s="341"/>
      <c r="C55" s="341"/>
      <c r="D55" s="341"/>
      <c r="E55" s="341"/>
      <c r="F55" s="341"/>
      <c r="G55" s="1001" t="s">
        <v>297</v>
      </c>
      <c r="H55" s="1001"/>
      <c r="I55" s="1001">
        <f>SUMIF(I37:I53,"Non-QAPE",H37:H53)</f>
        <v>0</v>
      </c>
      <c r="J55" s="341"/>
      <c r="K55" s="341"/>
      <c r="L55" s="341"/>
      <c r="M55" s="341"/>
      <c r="N55" s="341"/>
    </row>
    <row r="56" spans="1:14">
      <c r="A56" s="996"/>
      <c r="B56" s="341"/>
      <c r="C56" s="341"/>
      <c r="D56" s="341"/>
      <c r="E56" s="341"/>
      <c r="F56" s="341"/>
      <c r="G56" s="1001" t="s">
        <v>129</v>
      </c>
      <c r="H56" s="1001"/>
      <c r="I56" s="1001">
        <f>I55+I54</f>
        <v>0</v>
      </c>
      <c r="J56" s="341"/>
      <c r="K56" s="341"/>
      <c r="L56" s="341"/>
      <c r="M56" s="341"/>
      <c r="N56" s="341"/>
    </row>
    <row r="57" spans="1:14" ht="15">
      <c r="A57" s="1615" t="s">
        <v>467</v>
      </c>
      <c r="B57" s="1615"/>
      <c r="C57" s="1615"/>
      <c r="D57" s="1615"/>
      <c r="E57" s="1615"/>
      <c r="F57" s="1615"/>
      <c r="G57" s="1616"/>
      <c r="H57" s="1616"/>
      <c r="I57" s="1616"/>
      <c r="J57" s="341"/>
      <c r="K57" s="341"/>
      <c r="L57" s="341"/>
      <c r="M57" s="341"/>
      <c r="N57" s="341"/>
    </row>
    <row r="58" spans="1:14" ht="15.6">
      <c r="A58" s="1617" t="s">
        <v>468</v>
      </c>
      <c r="B58" s="1617"/>
      <c r="C58" s="1617"/>
      <c r="D58" s="1617"/>
      <c r="E58" s="1617"/>
      <c r="F58" s="1617"/>
      <c r="G58" s="1617"/>
      <c r="H58" s="1617"/>
      <c r="I58" s="1617"/>
      <c r="J58" s="341"/>
      <c r="K58" s="341"/>
      <c r="L58" s="341"/>
      <c r="M58" s="341"/>
      <c r="N58" s="341"/>
    </row>
    <row r="59" spans="1:14">
      <c r="A59" s="348"/>
      <c r="B59" s="348"/>
      <c r="C59" s="348"/>
      <c r="D59" s="348"/>
      <c r="E59" s="348"/>
      <c r="F59" s="348"/>
      <c r="G59" s="991"/>
      <c r="H59" s="991"/>
      <c r="I59" s="968"/>
      <c r="J59" s="341"/>
      <c r="K59" s="341"/>
      <c r="L59" s="341"/>
      <c r="M59" s="341"/>
      <c r="N59" s="341"/>
    </row>
    <row r="60" spans="1:14">
      <c r="A60" s="967"/>
      <c r="B60" s="348"/>
      <c r="C60" s="348"/>
      <c r="D60" s="348"/>
      <c r="E60" s="348"/>
      <c r="F60" s="348"/>
      <c r="G60" s="348"/>
      <c r="H60" s="348"/>
      <c r="I60" s="968"/>
      <c r="J60" s="341"/>
      <c r="K60" s="341"/>
      <c r="L60" s="341"/>
      <c r="M60" s="341"/>
      <c r="N60" s="341"/>
    </row>
  </sheetData>
  <sheetProtection password="CF2B" sheet="1" objects="1" scenarios="1" formatColumns="0" formatRows="0" insertColumns="0" insertRows="0" selectLockedCells="1"/>
  <mergeCells count="6">
    <mergeCell ref="J34:N36"/>
    <mergeCell ref="A57:I57"/>
    <mergeCell ref="A58:I58"/>
    <mergeCell ref="A5:I5"/>
    <mergeCell ref="A6:I6"/>
    <mergeCell ref="A11:I12"/>
  </mergeCells>
  <phoneticPr fontId="40" type="noConversion"/>
  <dataValidations count="1">
    <dataValidation type="list" allowBlank="1" showInputMessage="1" showErrorMessage="1" prompt="Please choose from dropdown menu" sqref="I37:I53">
      <formula1>$L$1:$L$2</formula1>
    </dataValidation>
  </dataValidations>
  <printOptions horizontalCentered="1"/>
  <pageMargins left="0.51181102362204722" right="0.15748031496062992" top="0.98425196850393704" bottom="0.98425196850393704" header="0.19685039370078741" footer="0.35433070866141736"/>
  <pageSetup paperSize="9" scale="80" orientation="portrait" r:id="rId1"/>
  <headerFooter alignWithMargins="0">
    <oddHeader xml:space="preserve">&amp;C&amp;"HelvNeue FFC,Bold"
&amp;R&amp;"HelvNeue FFC,Bold"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59"/>
  <sheetViews>
    <sheetView zoomScaleNormal="100" workbookViewId="0">
      <selection activeCell="A37" sqref="A37"/>
    </sheetView>
  </sheetViews>
  <sheetFormatPr defaultColWidth="8.88671875" defaultRowHeight="13.2"/>
  <cols>
    <col min="1" max="1" width="17.44140625" style="57" customWidth="1"/>
    <col min="2" max="2" width="13.44140625" style="57" customWidth="1"/>
    <col min="3" max="16384" width="8.88671875" style="57"/>
  </cols>
  <sheetData>
    <row r="1" spans="1:9" s="61" customFormat="1">
      <c r="A1" s="448"/>
      <c r="B1" s="449"/>
      <c r="C1" s="449"/>
      <c r="D1" s="449"/>
      <c r="E1" s="449"/>
      <c r="F1" s="449"/>
      <c r="G1" s="449"/>
      <c r="H1" s="449"/>
      <c r="I1" s="450"/>
    </row>
    <row r="2" spans="1:9" s="143" customFormat="1">
      <c r="A2" s="465" t="s">
        <v>374</v>
      </c>
      <c r="B2" s="451"/>
      <c r="C2" s="451"/>
      <c r="D2" s="451"/>
      <c r="E2" s="451"/>
      <c r="F2" s="451"/>
      <c r="G2" s="451"/>
      <c r="H2" s="451"/>
      <c r="I2" s="452"/>
    </row>
    <row r="3" spans="1:9" s="61" customFormat="1">
      <c r="A3" s="453"/>
      <c r="B3" s="454"/>
      <c r="C3" s="454"/>
      <c r="D3" s="454"/>
      <c r="E3" s="454"/>
      <c r="F3" s="454"/>
      <c r="G3" s="454"/>
      <c r="H3" s="454"/>
      <c r="I3" s="455"/>
    </row>
    <row r="5" spans="1:9">
      <c r="A5" s="140" t="s">
        <v>238</v>
      </c>
      <c r="B5" s="140"/>
      <c r="C5" s="140"/>
      <c r="D5" s="140"/>
      <c r="E5" s="140"/>
      <c r="F5" s="140"/>
      <c r="G5" s="140"/>
      <c r="H5" s="140"/>
      <c r="I5" s="140"/>
    </row>
    <row r="6" spans="1:9">
      <c r="A6" s="140" t="s">
        <v>335</v>
      </c>
      <c r="B6" s="140"/>
      <c r="C6" s="140"/>
      <c r="D6" s="140"/>
      <c r="E6" s="140"/>
      <c r="F6" s="140"/>
      <c r="G6" s="140"/>
      <c r="H6" s="140"/>
      <c r="I6" s="140"/>
    </row>
    <row r="7" spans="1:9">
      <c r="A7" s="140"/>
      <c r="B7" s="140"/>
      <c r="C7" s="140"/>
      <c r="D7" s="140"/>
      <c r="E7" s="140"/>
      <c r="F7" s="140"/>
      <c r="G7" s="140"/>
      <c r="H7" s="140"/>
      <c r="I7" s="140"/>
    </row>
    <row r="8" spans="1:9">
      <c r="A8" s="140" t="s">
        <v>239</v>
      </c>
      <c r="B8" s="140"/>
      <c r="C8" s="140"/>
      <c r="D8" s="140"/>
      <c r="E8" s="140"/>
      <c r="F8" s="140"/>
      <c r="G8" s="140"/>
      <c r="H8" s="140"/>
      <c r="I8" s="140"/>
    </row>
    <row r="9" spans="1:9" ht="13.8" thickBot="1">
      <c r="A9" s="124"/>
      <c r="B9" s="124"/>
      <c r="C9" s="124"/>
      <c r="D9" s="124"/>
      <c r="E9" s="124"/>
      <c r="F9" s="124"/>
      <c r="G9" s="124"/>
      <c r="H9" s="124"/>
      <c r="I9" s="124"/>
    </row>
    <row r="10" spans="1:9">
      <c r="A10" s="61"/>
      <c r="B10" s="61"/>
      <c r="C10" s="61"/>
      <c r="D10" s="61"/>
      <c r="E10" s="61"/>
      <c r="F10" s="61"/>
      <c r="G10" s="61"/>
      <c r="H10" s="61"/>
      <c r="I10" s="61"/>
    </row>
    <row r="11" spans="1:9">
      <c r="A11" s="946" t="s">
        <v>230</v>
      </c>
      <c r="B11" s="57" t="s">
        <v>382</v>
      </c>
    </row>
    <row r="12" spans="1:9">
      <c r="B12" s="57" t="s">
        <v>240</v>
      </c>
    </row>
    <row r="14" spans="1:9">
      <c r="A14" s="57" t="s">
        <v>231</v>
      </c>
      <c r="C14" s="62">
        <v>120000</v>
      </c>
    </row>
    <row r="16" spans="1:9">
      <c r="A16" s="57" t="s">
        <v>232</v>
      </c>
    </row>
    <row r="18" spans="1:7">
      <c r="A18" s="144" t="s">
        <v>233</v>
      </c>
      <c r="B18" s="145">
        <v>4</v>
      </c>
      <c r="C18" s="146" t="s">
        <v>234</v>
      </c>
      <c r="D18" s="62">
        <f>$C$14/$B$23*B18</f>
        <v>32000</v>
      </c>
      <c r="F18" s="147" t="s">
        <v>33</v>
      </c>
    </row>
    <row r="19" spans="1:7">
      <c r="A19" s="144" t="s">
        <v>235</v>
      </c>
      <c r="B19" s="145">
        <v>6</v>
      </c>
      <c r="C19" s="146" t="s">
        <v>234</v>
      </c>
      <c r="D19" s="62">
        <f>$C$14/$B$23*B19</f>
        <v>48000</v>
      </c>
      <c r="F19" s="147" t="s">
        <v>33</v>
      </c>
    </row>
    <row r="20" spans="1:7" s="54" customFormat="1">
      <c r="A20" s="148" t="s">
        <v>241</v>
      </c>
      <c r="B20" s="149">
        <v>4</v>
      </c>
      <c r="C20" s="150" t="s">
        <v>234</v>
      </c>
      <c r="D20" s="944">
        <f>$C$14/$B$23*B20</f>
        <v>32000</v>
      </c>
      <c r="E20" s="945"/>
      <c r="F20" s="471" t="s">
        <v>236</v>
      </c>
      <c r="G20" s="945"/>
    </row>
    <row r="21" spans="1:7">
      <c r="A21" s="57" t="s">
        <v>242</v>
      </c>
      <c r="B21" s="145">
        <v>1</v>
      </c>
      <c r="C21" s="146" t="s">
        <v>237</v>
      </c>
      <c r="D21" s="62">
        <f>$C$14/$B$23*B21</f>
        <v>8000</v>
      </c>
      <c r="F21" s="151" t="s">
        <v>33</v>
      </c>
    </row>
    <row r="22" spans="1:7">
      <c r="C22" s="146"/>
    </row>
    <row r="23" spans="1:7">
      <c r="A23" s="57" t="s">
        <v>206</v>
      </c>
      <c r="B23" s="152">
        <f>SUM(B18:B21)</f>
        <v>15</v>
      </c>
      <c r="C23" s="146" t="s">
        <v>234</v>
      </c>
      <c r="D23" s="153">
        <f>SUM(D18:D21)</f>
        <v>120000</v>
      </c>
    </row>
    <row r="25" spans="1:7">
      <c r="A25" s="57" t="s">
        <v>373</v>
      </c>
    </row>
    <row r="27" spans="1:7">
      <c r="A27" s="59" t="s">
        <v>348</v>
      </c>
    </row>
    <row r="29" spans="1:7">
      <c r="A29" s="59" t="s">
        <v>83</v>
      </c>
    </row>
    <row r="31" spans="1:7">
      <c r="A31" s="289" t="s">
        <v>347</v>
      </c>
    </row>
    <row r="34" spans="1:9">
      <c r="A34" s="448"/>
      <c r="B34" s="449"/>
      <c r="C34" s="449"/>
      <c r="D34" s="449"/>
      <c r="E34" s="449"/>
      <c r="F34" s="449"/>
      <c r="G34" s="449"/>
      <c r="H34" s="449"/>
      <c r="I34" s="450"/>
    </row>
    <row r="35" spans="1:9">
      <c r="A35" s="465" t="s">
        <v>374</v>
      </c>
      <c r="B35" s="451"/>
      <c r="C35" s="451"/>
      <c r="D35" s="451"/>
      <c r="E35" s="451"/>
      <c r="F35" s="451"/>
      <c r="G35" s="451"/>
      <c r="H35" s="451"/>
      <c r="I35" s="947"/>
    </row>
    <row r="36" spans="1:9">
      <c r="A36" s="453"/>
      <c r="B36" s="454"/>
      <c r="C36" s="454"/>
      <c r="D36" s="454"/>
      <c r="E36" s="454"/>
      <c r="F36" s="454"/>
      <c r="G36" s="454"/>
      <c r="H36" s="454"/>
      <c r="I36" s="455"/>
    </row>
    <row r="37" spans="1:9">
      <c r="A37" s="348"/>
      <c r="B37" s="348"/>
      <c r="C37" s="348"/>
      <c r="D37" s="348"/>
      <c r="E37" s="348"/>
      <c r="F37" s="348"/>
      <c r="G37" s="348"/>
      <c r="H37" s="348"/>
      <c r="I37" s="348"/>
    </row>
    <row r="38" spans="1:9">
      <c r="A38" s="348"/>
      <c r="B38" s="348"/>
      <c r="C38" s="348"/>
      <c r="D38" s="348"/>
      <c r="E38" s="348"/>
      <c r="F38" s="348"/>
      <c r="G38" s="348"/>
      <c r="H38" s="348"/>
      <c r="I38" s="348"/>
    </row>
    <row r="39" spans="1:9">
      <c r="A39" s="348"/>
      <c r="B39" s="348"/>
      <c r="C39" s="348"/>
      <c r="D39" s="348"/>
      <c r="E39" s="348"/>
      <c r="F39" s="348"/>
      <c r="G39" s="348"/>
      <c r="H39" s="348"/>
      <c r="I39" s="348"/>
    </row>
    <row r="40" spans="1:9">
      <c r="A40" s="348"/>
      <c r="B40" s="348"/>
      <c r="C40" s="348"/>
      <c r="D40" s="348"/>
      <c r="E40" s="348"/>
      <c r="F40" s="348"/>
      <c r="G40" s="348"/>
      <c r="H40" s="348"/>
      <c r="I40" s="348"/>
    </row>
    <row r="41" spans="1:9">
      <c r="A41" s="348"/>
      <c r="B41" s="348"/>
      <c r="C41" s="348"/>
      <c r="D41" s="348"/>
      <c r="E41" s="348"/>
      <c r="F41" s="348"/>
      <c r="G41" s="348"/>
      <c r="H41" s="348"/>
      <c r="I41" s="348"/>
    </row>
    <row r="42" spans="1:9">
      <c r="A42" s="348"/>
      <c r="B42" s="348"/>
      <c r="C42" s="348"/>
      <c r="D42" s="348"/>
      <c r="E42" s="348"/>
      <c r="F42" s="348"/>
      <c r="G42" s="348"/>
      <c r="H42" s="348"/>
      <c r="I42" s="348"/>
    </row>
    <row r="43" spans="1:9">
      <c r="A43" s="348"/>
      <c r="B43" s="348"/>
      <c r="C43" s="348"/>
      <c r="D43" s="348"/>
      <c r="E43" s="348"/>
      <c r="F43" s="348"/>
      <c r="G43" s="348"/>
      <c r="H43" s="348"/>
      <c r="I43" s="348"/>
    </row>
    <row r="44" spans="1:9">
      <c r="A44" s="348"/>
      <c r="B44" s="348"/>
      <c r="C44" s="348"/>
      <c r="D44" s="348"/>
      <c r="E44" s="348"/>
      <c r="F44" s="348"/>
      <c r="G44" s="348"/>
      <c r="H44" s="348"/>
      <c r="I44" s="348"/>
    </row>
    <row r="45" spans="1:9">
      <c r="A45" s="348"/>
      <c r="B45" s="348"/>
      <c r="C45" s="348"/>
      <c r="D45" s="348"/>
      <c r="E45" s="348"/>
      <c r="F45" s="348"/>
      <c r="G45" s="348"/>
      <c r="H45" s="348"/>
      <c r="I45" s="348"/>
    </row>
    <row r="46" spans="1:9">
      <c r="A46" s="348"/>
      <c r="B46" s="348"/>
      <c r="C46" s="348"/>
      <c r="D46" s="348"/>
      <c r="E46" s="348"/>
      <c r="F46" s="348"/>
      <c r="G46" s="348"/>
      <c r="H46" s="348"/>
      <c r="I46" s="348"/>
    </row>
    <row r="47" spans="1:9">
      <c r="A47" s="348"/>
      <c r="B47" s="348"/>
      <c r="C47" s="348"/>
      <c r="D47" s="348"/>
      <c r="E47" s="348"/>
      <c r="F47" s="348"/>
      <c r="G47" s="348"/>
      <c r="H47" s="348"/>
      <c r="I47" s="348"/>
    </row>
    <row r="48" spans="1:9">
      <c r="A48" s="348"/>
      <c r="B48" s="348"/>
      <c r="C48" s="348"/>
      <c r="D48" s="348"/>
      <c r="E48" s="348"/>
      <c r="F48" s="348"/>
      <c r="G48" s="348"/>
      <c r="H48" s="348"/>
      <c r="I48" s="348"/>
    </row>
    <row r="49" spans="1:9" s="61" customFormat="1">
      <c r="A49" s="598"/>
      <c r="B49" s="598"/>
      <c r="C49" s="598"/>
      <c r="D49" s="598"/>
      <c r="E49" s="598"/>
      <c r="F49" s="598"/>
      <c r="G49" s="598"/>
      <c r="H49" s="598"/>
      <c r="I49" s="598"/>
    </row>
    <row r="50" spans="1:9" s="76" customFormat="1">
      <c r="A50" s="364"/>
      <c r="B50" s="964"/>
      <c r="C50" s="964"/>
      <c r="D50" s="964"/>
      <c r="E50" s="964"/>
      <c r="F50" s="964"/>
      <c r="G50" s="964"/>
      <c r="H50" s="964"/>
      <c r="I50" s="964"/>
    </row>
    <row r="51" spans="1:9" s="61" customFormat="1">
      <c r="A51" s="598"/>
      <c r="B51" s="598"/>
      <c r="C51" s="598"/>
      <c r="D51" s="598"/>
      <c r="E51" s="598"/>
      <c r="F51" s="598"/>
      <c r="G51" s="598"/>
      <c r="H51" s="598"/>
      <c r="I51" s="598"/>
    </row>
    <row r="52" spans="1:9">
      <c r="A52" s="341"/>
      <c r="B52" s="341"/>
      <c r="C52" s="341"/>
      <c r="D52" s="341"/>
      <c r="E52" s="341"/>
      <c r="F52" s="341"/>
      <c r="G52" s="341"/>
      <c r="H52" s="341"/>
      <c r="I52" s="348"/>
    </row>
    <row r="53" spans="1:9">
      <c r="A53" s="348"/>
      <c r="B53" s="348"/>
      <c r="C53" s="348"/>
      <c r="D53" s="348"/>
      <c r="E53" s="348"/>
      <c r="F53" s="348"/>
      <c r="G53" s="348"/>
      <c r="H53" s="348"/>
      <c r="I53" s="348"/>
    </row>
    <row r="54" spans="1:9">
      <c r="A54" s="348"/>
      <c r="B54" s="348"/>
      <c r="C54" s="348"/>
      <c r="D54" s="348"/>
      <c r="E54" s="348"/>
      <c r="F54" s="348"/>
      <c r="G54" s="348"/>
      <c r="H54" s="348"/>
      <c r="I54" s="348"/>
    </row>
    <row r="55" spans="1:9">
      <c r="A55" s="348"/>
      <c r="B55" s="348"/>
      <c r="C55" s="348"/>
      <c r="D55" s="348"/>
      <c r="E55" s="348"/>
      <c r="F55" s="348"/>
      <c r="G55" s="348"/>
      <c r="H55" s="348"/>
      <c r="I55" s="348"/>
    </row>
    <row r="56" spans="1:9">
      <c r="A56" s="348"/>
      <c r="B56" s="348"/>
      <c r="C56" s="348"/>
      <c r="D56" s="348"/>
      <c r="E56" s="348"/>
      <c r="F56" s="348"/>
      <c r="G56" s="348"/>
      <c r="H56" s="348"/>
      <c r="I56" s="348"/>
    </row>
    <row r="57" spans="1:9">
      <c r="A57" s="348"/>
      <c r="B57" s="348"/>
      <c r="C57" s="348"/>
      <c r="D57" s="348"/>
      <c r="E57" s="348"/>
      <c r="F57" s="348"/>
      <c r="G57" s="348"/>
      <c r="H57" s="348"/>
      <c r="I57" s="348"/>
    </row>
    <row r="58" spans="1:9">
      <c r="A58" s="348"/>
      <c r="B58" s="348"/>
      <c r="C58" s="348"/>
      <c r="D58" s="348"/>
      <c r="E58" s="348"/>
      <c r="F58" s="348"/>
      <c r="G58" s="348"/>
      <c r="H58" s="348"/>
      <c r="I58" s="348"/>
    </row>
    <row r="59" spans="1:9">
      <c r="A59" s="348"/>
      <c r="B59" s="348"/>
      <c r="C59" s="348"/>
      <c r="D59" s="348"/>
      <c r="E59" s="348"/>
      <c r="F59" s="348"/>
      <c r="G59" s="348"/>
      <c r="H59" s="348"/>
      <c r="I59" s="348"/>
    </row>
  </sheetData>
  <sheetProtection password="CF2B" sheet="1" objects="1" scenarios="1" formatColumns="0" formatRows="0" insertColumns="0" insertRows="0" selectLockedCells="1"/>
  <phoneticPr fontId="40" type="noConversion"/>
  <printOptions horizontalCentered="1"/>
  <pageMargins left="0.39370078740157483" right="0.19685039370078741" top="0.98425196850393704" bottom="0.98425196850393704" header="0.51181102362204722" footer="0.51181102362204722"/>
  <pageSetup paperSize="9" scale="9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I53"/>
  <sheetViews>
    <sheetView zoomScaleNormal="100" workbookViewId="0">
      <selection activeCell="A34" sqref="A34"/>
    </sheetView>
  </sheetViews>
  <sheetFormatPr defaultColWidth="8.88671875" defaultRowHeight="13.2"/>
  <cols>
    <col min="1" max="1" width="15.109375" style="155" customWidth="1"/>
    <col min="2" max="2" width="4.44140625" style="155" customWidth="1"/>
    <col min="3" max="3" width="14.109375" style="155" customWidth="1"/>
    <col min="4" max="4" width="10" style="155" customWidth="1"/>
    <col min="5" max="5" width="10.44140625" style="155" customWidth="1"/>
    <col min="6" max="6" width="11" style="155" bestFit="1" customWidth="1"/>
    <col min="7" max="7" width="25.44140625" style="155" customWidth="1"/>
    <col min="8" max="8" width="17" style="155" customWidth="1"/>
    <col min="9" max="9" width="11.44140625" style="155" customWidth="1"/>
    <col min="10" max="16384" width="8.88671875" style="155"/>
  </cols>
  <sheetData>
    <row r="1" spans="1:7" s="57" customFormat="1">
      <c r="A1" s="456"/>
      <c r="B1" s="457"/>
      <c r="C1" s="457"/>
      <c r="D1" s="457"/>
      <c r="E1" s="457"/>
      <c r="F1" s="457"/>
      <c r="G1" s="458"/>
    </row>
    <row r="2" spans="1:7" s="54" customFormat="1">
      <c r="A2" s="459" t="s">
        <v>366</v>
      </c>
      <c r="B2" s="460"/>
      <c r="C2" s="460"/>
      <c r="D2" s="460"/>
      <c r="E2" s="460"/>
      <c r="F2" s="460"/>
      <c r="G2" s="461"/>
    </row>
    <row r="3" spans="1:7" s="54" customFormat="1">
      <c r="A3" s="462"/>
      <c r="B3" s="463"/>
      <c r="C3" s="463"/>
      <c r="D3" s="463"/>
      <c r="E3" s="463"/>
      <c r="F3" s="463"/>
      <c r="G3" s="464"/>
    </row>
    <row r="4" spans="1:7" s="54" customFormat="1">
      <c r="A4" s="133"/>
    </row>
    <row r="5" spans="1:7" s="54" customFormat="1">
      <c r="A5" s="957" t="s">
        <v>454</v>
      </c>
      <c r="B5" s="957"/>
      <c r="C5" s="957"/>
      <c r="D5" s="957"/>
      <c r="E5" s="957"/>
      <c r="F5" s="957"/>
      <c r="G5" s="957"/>
    </row>
    <row r="6" spans="1:7" s="54" customFormat="1">
      <c r="A6" s="958" t="s">
        <v>455</v>
      </c>
      <c r="B6" s="957"/>
      <c r="C6" s="957"/>
      <c r="D6" s="957"/>
      <c r="E6" s="957"/>
      <c r="F6" s="957"/>
      <c r="G6" s="957"/>
    </row>
    <row r="7" spans="1:7" s="54" customFormat="1">
      <c r="A7" s="958"/>
      <c r="B7" s="957"/>
      <c r="C7" s="957"/>
      <c r="D7" s="957"/>
      <c r="E7" s="957"/>
      <c r="F7" s="957"/>
      <c r="G7" s="957"/>
    </row>
    <row r="8" spans="1:7" s="54" customFormat="1">
      <c r="A8" s="957" t="s">
        <v>456</v>
      </c>
      <c r="B8" s="957"/>
      <c r="C8" s="957"/>
      <c r="D8" s="957"/>
      <c r="E8" s="957"/>
      <c r="F8" s="957"/>
      <c r="G8" s="957"/>
    </row>
    <row r="9" spans="1:7" s="54" customFormat="1">
      <c r="A9" s="958" t="s">
        <v>0</v>
      </c>
      <c r="B9" s="957"/>
      <c r="C9" s="957"/>
      <c r="D9" s="957"/>
      <c r="E9" s="957"/>
      <c r="F9" s="957"/>
      <c r="G9" s="957"/>
    </row>
    <row r="10" spans="1:7" s="54" customFormat="1">
      <c r="A10" s="958"/>
      <c r="B10" s="957"/>
      <c r="C10" s="957"/>
      <c r="D10" s="957"/>
      <c r="E10" s="957"/>
      <c r="F10" s="957"/>
      <c r="G10" s="957"/>
    </row>
    <row r="11" spans="1:7" s="54" customFormat="1" ht="12.75" customHeight="1">
      <c r="A11" s="1619" t="s">
        <v>537</v>
      </c>
      <c r="B11" s="1619"/>
      <c r="C11" s="1619"/>
      <c r="D11" s="1619"/>
      <c r="E11" s="1619"/>
      <c r="F11" s="1619"/>
      <c r="G11" s="1619"/>
    </row>
    <row r="12" spans="1:7" s="54" customFormat="1">
      <c r="A12" s="959"/>
      <c r="B12" s="959"/>
      <c r="C12" s="959"/>
      <c r="D12" s="959"/>
      <c r="E12" s="959"/>
      <c r="F12" s="959"/>
      <c r="G12" s="959"/>
    </row>
    <row r="13" spans="1:7" s="54" customFormat="1">
      <c r="A13" s="1620" t="s">
        <v>539</v>
      </c>
      <c r="B13" s="1620"/>
      <c r="C13" s="1620"/>
      <c r="D13" s="1620"/>
      <c r="E13" s="1620"/>
      <c r="F13" s="1620"/>
      <c r="G13" s="1620"/>
    </row>
    <row r="14" spans="1:7" s="54" customFormat="1">
      <c r="A14" s="959"/>
      <c r="B14" s="959"/>
      <c r="C14" s="959"/>
      <c r="D14" s="959"/>
      <c r="E14" s="959"/>
      <c r="F14" s="959"/>
      <c r="G14" s="959"/>
    </row>
    <row r="15" spans="1:7" s="54" customFormat="1">
      <c r="A15" s="959" t="s">
        <v>538</v>
      </c>
      <c r="B15" s="959"/>
      <c r="C15" s="959"/>
      <c r="D15" s="959"/>
      <c r="E15" s="959"/>
      <c r="F15" s="959"/>
      <c r="G15" s="959"/>
    </row>
    <row r="16" spans="1:7" s="54" customFormat="1"/>
    <row r="17" spans="1:8" s="54" customFormat="1">
      <c r="A17" s="59" t="s">
        <v>231</v>
      </c>
      <c r="E17" s="57"/>
      <c r="F17" s="960">
        <v>100000</v>
      </c>
      <c r="G17" s="57"/>
      <c r="H17" s="57"/>
    </row>
    <row r="18" spans="1:8" s="54" customFormat="1">
      <c r="A18" s="57"/>
      <c r="D18" s="57"/>
      <c r="E18" s="57"/>
      <c r="F18" s="57"/>
      <c r="G18" s="57"/>
      <c r="H18" s="57"/>
    </row>
    <row r="19" spans="1:8" s="154" customFormat="1">
      <c r="A19" s="57" t="s">
        <v>349</v>
      </c>
      <c r="D19" s="145">
        <v>6</v>
      </c>
      <c r="E19" s="185" t="s">
        <v>33</v>
      </c>
      <c r="F19" s="79">
        <f t="shared" ref="F19:F26" si="0">$F$17/$D$28*D19</f>
        <v>12244.897959183674</v>
      </c>
      <c r="H19" s="155"/>
    </row>
    <row r="20" spans="1:8" s="154" customFormat="1">
      <c r="A20" s="57" t="s">
        <v>233</v>
      </c>
      <c r="D20" s="145">
        <v>8</v>
      </c>
      <c r="E20" s="185" t="s">
        <v>33</v>
      </c>
      <c r="F20" s="79">
        <f t="shared" si="0"/>
        <v>16326.530612244898</v>
      </c>
      <c r="H20" s="155"/>
    </row>
    <row r="21" spans="1:8" s="154" customFormat="1">
      <c r="A21" s="54" t="s">
        <v>84</v>
      </c>
      <c r="D21" s="149">
        <v>1</v>
      </c>
      <c r="E21" s="471" t="s">
        <v>236</v>
      </c>
      <c r="F21" s="472">
        <f t="shared" si="0"/>
        <v>2040.8163265306123</v>
      </c>
      <c r="H21" s="155"/>
    </row>
    <row r="22" spans="1:8" s="154" customFormat="1">
      <c r="A22" s="54" t="s">
        <v>85</v>
      </c>
      <c r="D22" s="149">
        <v>2</v>
      </c>
      <c r="E22" s="186" t="s">
        <v>33</v>
      </c>
      <c r="F22" s="79">
        <f t="shared" si="0"/>
        <v>4081.6326530612246</v>
      </c>
      <c r="H22" s="155"/>
    </row>
    <row r="23" spans="1:8" s="154" customFormat="1">
      <c r="A23" s="54" t="s">
        <v>235</v>
      </c>
      <c r="D23" s="149">
        <v>6</v>
      </c>
      <c r="E23" s="186" t="s">
        <v>33</v>
      </c>
      <c r="F23" s="79">
        <f t="shared" si="0"/>
        <v>12244.897959183674</v>
      </c>
      <c r="H23" s="155"/>
    </row>
    <row r="24" spans="1:8" s="154" customFormat="1">
      <c r="A24" s="57" t="s">
        <v>375</v>
      </c>
      <c r="D24" s="145">
        <v>2</v>
      </c>
      <c r="E24" s="471" t="s">
        <v>236</v>
      </c>
      <c r="F24" s="472">
        <f>$F$17/$D$28*D24</f>
        <v>4081.6326530612246</v>
      </c>
      <c r="H24" s="155"/>
    </row>
    <row r="25" spans="1:8" s="154" customFormat="1">
      <c r="A25" s="57" t="s">
        <v>242</v>
      </c>
      <c r="D25" s="145">
        <v>20</v>
      </c>
      <c r="E25" s="185" t="s">
        <v>33</v>
      </c>
      <c r="F25" s="79">
        <f t="shared" si="0"/>
        <v>40816.326530612248</v>
      </c>
      <c r="H25" s="155"/>
    </row>
    <row r="26" spans="1:8" s="154" customFormat="1">
      <c r="A26" s="57" t="s">
        <v>350</v>
      </c>
      <c r="D26" s="145">
        <v>4</v>
      </c>
      <c r="E26" s="185" t="s">
        <v>33</v>
      </c>
      <c r="F26" s="79">
        <f t="shared" si="0"/>
        <v>8163.2653061224491</v>
      </c>
      <c r="H26" s="155"/>
    </row>
    <row r="27" spans="1:8" s="154" customFormat="1">
      <c r="A27" s="57"/>
      <c r="D27" s="78"/>
      <c r="E27" s="57"/>
      <c r="F27" s="79"/>
      <c r="H27" s="155"/>
    </row>
    <row r="28" spans="1:8" s="154" customFormat="1">
      <c r="A28" s="146" t="s">
        <v>155</v>
      </c>
      <c r="D28" s="156">
        <f>SUM(D19:D26)</f>
        <v>49</v>
      </c>
      <c r="E28" s="146" t="s">
        <v>234</v>
      </c>
      <c r="F28" s="157">
        <f>SUM(F19:F26)</f>
        <v>100000.00000000003</v>
      </c>
      <c r="G28" s="155"/>
      <c r="H28" s="155"/>
    </row>
    <row r="29" spans="1:8" s="154" customFormat="1">
      <c r="A29" s="155"/>
      <c r="B29" s="155"/>
      <c r="C29" s="155"/>
      <c r="D29" s="155"/>
      <c r="E29" s="155"/>
      <c r="F29" s="155"/>
      <c r="G29" s="155"/>
      <c r="H29" s="155"/>
    </row>
    <row r="30" spans="1:8">
      <c r="D30" s="290" t="s">
        <v>351</v>
      </c>
      <c r="F30" s="291">
        <f>SUM(F28-F31)</f>
        <v>93877.551020408195</v>
      </c>
    </row>
    <row r="31" spans="1:8">
      <c r="C31" s="961"/>
      <c r="D31" s="962" t="s">
        <v>352</v>
      </c>
      <c r="E31" s="961"/>
      <c r="F31" s="473">
        <f>SUM(F21)+F24</f>
        <v>6122.4489795918371</v>
      </c>
    </row>
    <row r="33" spans="1:7" ht="13.8" thickBot="1"/>
    <row r="34" spans="1:7">
      <c r="A34" s="948"/>
      <c r="B34" s="949"/>
      <c r="C34" s="949"/>
      <c r="D34" s="949"/>
      <c r="E34" s="949"/>
      <c r="F34" s="949"/>
      <c r="G34" s="950"/>
    </row>
    <row r="35" spans="1:7">
      <c r="A35" s="951" t="s">
        <v>366</v>
      </c>
      <c r="B35" s="952"/>
      <c r="C35" s="952"/>
      <c r="D35" s="952"/>
      <c r="E35" s="952"/>
      <c r="F35" s="952"/>
      <c r="G35" s="953"/>
    </row>
    <row r="36" spans="1:7" ht="13.8" thickBot="1">
      <c r="A36" s="954"/>
      <c r="B36" s="955"/>
      <c r="C36" s="955"/>
      <c r="D36" s="955"/>
      <c r="E36" s="955"/>
      <c r="F36" s="955"/>
      <c r="G36" s="956"/>
    </row>
    <row r="37" spans="1:7">
      <c r="A37" s="963"/>
      <c r="B37" s="963"/>
      <c r="C37" s="963"/>
      <c r="D37" s="963"/>
      <c r="E37" s="963"/>
      <c r="F37" s="963"/>
      <c r="G37" s="963"/>
    </row>
    <row r="38" spans="1:7">
      <c r="A38" s="963"/>
      <c r="B38" s="963"/>
      <c r="C38" s="963"/>
      <c r="D38" s="963"/>
      <c r="E38" s="963"/>
      <c r="F38" s="963"/>
      <c r="G38" s="963"/>
    </row>
    <row r="39" spans="1:7">
      <c r="A39" s="963"/>
      <c r="B39" s="963"/>
      <c r="C39" s="963"/>
      <c r="D39" s="963"/>
      <c r="E39" s="963"/>
      <c r="F39" s="963"/>
      <c r="G39" s="963"/>
    </row>
    <row r="40" spans="1:7">
      <c r="A40" s="963"/>
      <c r="B40" s="963"/>
      <c r="C40" s="963"/>
      <c r="D40" s="963"/>
      <c r="E40" s="963"/>
      <c r="F40" s="963"/>
      <c r="G40" s="963"/>
    </row>
    <row r="41" spans="1:7">
      <c r="A41" s="963"/>
      <c r="B41" s="963"/>
      <c r="C41" s="963"/>
      <c r="D41" s="963"/>
      <c r="E41" s="963"/>
      <c r="F41" s="963"/>
      <c r="G41" s="963"/>
    </row>
    <row r="42" spans="1:7">
      <c r="A42" s="963"/>
      <c r="B42" s="963"/>
      <c r="C42" s="963"/>
      <c r="D42" s="963"/>
      <c r="E42" s="963"/>
      <c r="F42" s="963"/>
      <c r="G42" s="963"/>
    </row>
    <row r="43" spans="1:7">
      <c r="A43" s="963"/>
      <c r="B43" s="963"/>
      <c r="C43" s="963"/>
      <c r="D43" s="963"/>
      <c r="E43" s="963"/>
      <c r="F43" s="963"/>
      <c r="G43" s="963"/>
    </row>
    <row r="44" spans="1:7">
      <c r="A44" s="963"/>
      <c r="B44" s="963"/>
      <c r="C44" s="963"/>
      <c r="D44" s="963"/>
      <c r="E44" s="963"/>
      <c r="F44" s="963"/>
      <c r="G44" s="963"/>
    </row>
    <row r="45" spans="1:7">
      <c r="A45" s="963"/>
      <c r="B45" s="963"/>
      <c r="C45" s="963"/>
      <c r="D45" s="963"/>
      <c r="E45" s="963"/>
      <c r="F45" s="963"/>
      <c r="G45" s="963"/>
    </row>
    <row r="46" spans="1:7">
      <c r="A46" s="963"/>
      <c r="B46" s="963"/>
      <c r="C46" s="963"/>
      <c r="D46" s="963"/>
      <c r="E46" s="963"/>
      <c r="F46" s="963"/>
      <c r="G46" s="963"/>
    </row>
    <row r="47" spans="1:7">
      <c r="A47" s="963"/>
      <c r="B47" s="963"/>
      <c r="C47" s="963"/>
      <c r="D47" s="963"/>
      <c r="E47" s="963"/>
      <c r="F47" s="963"/>
      <c r="G47" s="963"/>
    </row>
    <row r="48" spans="1:7">
      <c r="A48" s="963"/>
      <c r="B48" s="963"/>
      <c r="C48" s="963"/>
      <c r="D48" s="963"/>
      <c r="E48" s="963"/>
      <c r="F48" s="963"/>
      <c r="G48" s="963"/>
    </row>
    <row r="49" spans="1:9">
      <c r="A49" s="963"/>
      <c r="B49" s="963"/>
      <c r="C49" s="963"/>
      <c r="D49" s="963"/>
      <c r="E49" s="963"/>
      <c r="F49" s="963"/>
      <c r="G49" s="963"/>
    </row>
    <row r="50" spans="1:9">
      <c r="A50" s="963"/>
      <c r="B50" s="963"/>
      <c r="C50" s="963"/>
      <c r="D50" s="963"/>
      <c r="E50" s="963"/>
      <c r="F50" s="963"/>
      <c r="G50" s="963"/>
    </row>
    <row r="51" spans="1:9">
      <c r="A51" s="963"/>
      <c r="B51" s="963"/>
      <c r="C51" s="963"/>
      <c r="D51" s="963"/>
      <c r="E51" s="963"/>
      <c r="F51" s="963"/>
      <c r="G51" s="963"/>
    </row>
    <row r="52" spans="1:9">
      <c r="A52" s="963"/>
      <c r="B52" s="963"/>
      <c r="C52" s="963"/>
      <c r="D52" s="963"/>
      <c r="E52" s="963"/>
      <c r="F52" s="963"/>
      <c r="G52" s="963"/>
    </row>
    <row r="53" spans="1:9" s="76" customFormat="1">
      <c r="A53" s="364"/>
      <c r="B53" s="964"/>
      <c r="C53" s="964"/>
      <c r="D53" s="964"/>
      <c r="E53" s="964"/>
      <c r="F53" s="964"/>
      <c r="G53" s="964"/>
      <c r="H53" s="178"/>
      <c r="I53" s="178"/>
    </row>
  </sheetData>
  <sheetProtection password="CF2B" sheet="1" objects="1" scenarios="1" formatColumns="0" formatRows="0" insertColumns="0" insertRows="0" selectLockedCells="1"/>
  <mergeCells count="2">
    <mergeCell ref="A11:G11"/>
    <mergeCell ref="A13:G13"/>
  </mergeCells>
  <phoneticPr fontId="40" type="noConversion"/>
  <printOptions horizontalCentered="1"/>
  <pageMargins left="0.39370078740157483" right="0.19685039370078741" top="0.98425196850393704" bottom="0.98425196850393704" header="0.51181102362204722" footer="0.51181102362204722"/>
  <pageSetup paperSize="9" scale="9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36" sqref="L36"/>
    </sheetView>
  </sheetViews>
  <sheetFormatPr defaultRowHeight="13.2"/>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view="pageBreakPreview" topLeftCell="A13" zoomScale="60" zoomScaleNormal="100" workbookViewId="0">
      <selection activeCell="B59" sqref="B59"/>
    </sheetView>
  </sheetViews>
  <sheetFormatPr defaultRowHeight="13.2"/>
  <cols>
    <col min="1" max="1" width="15.5546875" customWidth="1"/>
    <col min="2" max="2" width="82.6640625" style="273" customWidth="1"/>
  </cols>
  <sheetData>
    <row r="1" spans="1:3" s="567" customFormat="1" ht="15.6">
      <c r="A1" s="565" t="s">
        <v>398</v>
      </c>
      <c r="B1" s="566"/>
      <c r="C1" s="966"/>
    </row>
    <row r="2" spans="1:3" s="567" customFormat="1" ht="15.6">
      <c r="A2" s="565"/>
      <c r="B2" s="566"/>
    </row>
    <row r="3" spans="1:3" s="567" customFormat="1" ht="15.6">
      <c r="A3" s="569">
        <v>42461</v>
      </c>
      <c r="B3" s="566" t="s">
        <v>399</v>
      </c>
    </row>
    <row r="4" spans="1:3" s="567" customFormat="1" ht="15">
      <c r="B4" s="568" t="s">
        <v>424</v>
      </c>
    </row>
    <row r="5" spans="1:3" s="567" customFormat="1" ht="15">
      <c r="B5" s="568"/>
    </row>
    <row r="6" spans="1:3" s="567" customFormat="1" ht="15.6">
      <c r="A6" s="569"/>
      <c r="B6" s="570" t="s">
        <v>400</v>
      </c>
    </row>
    <row r="7" spans="1:3" s="567" customFormat="1" ht="15.6">
      <c r="A7" s="565"/>
      <c r="B7" s="568" t="s">
        <v>401</v>
      </c>
    </row>
    <row r="8" spans="1:3" s="567" customFormat="1" ht="15.6">
      <c r="A8" s="565"/>
      <c r="B8" s="568" t="s">
        <v>402</v>
      </c>
    </row>
    <row r="9" spans="1:3" s="567" customFormat="1" ht="15.6">
      <c r="A9" s="565"/>
      <c r="B9" s="566" t="s">
        <v>403</v>
      </c>
    </row>
    <row r="10" spans="1:3" s="567" customFormat="1" ht="15.6">
      <c r="A10" s="565"/>
    </row>
    <row r="11" spans="1:3" s="567" customFormat="1" ht="15.6">
      <c r="A11" s="571"/>
      <c r="B11" s="570" t="s">
        <v>404</v>
      </c>
    </row>
    <row r="12" spans="1:3" s="567" customFormat="1" ht="30">
      <c r="B12" s="568" t="s">
        <v>405</v>
      </c>
    </row>
    <row r="13" spans="1:3" s="567" customFormat="1" ht="45">
      <c r="B13" s="572" t="s">
        <v>406</v>
      </c>
    </row>
    <row r="14" spans="1:3" s="567" customFormat="1" ht="15">
      <c r="B14" s="572" t="s">
        <v>407</v>
      </c>
    </row>
    <row r="15" spans="1:3" s="567" customFormat="1" ht="15">
      <c r="B15" s="566" t="s">
        <v>408</v>
      </c>
    </row>
    <row r="16" spans="1:3" s="567" customFormat="1" ht="15">
      <c r="B16" s="568"/>
    </row>
    <row r="17" spans="1:2" s="567" customFormat="1" ht="15.6">
      <c r="A17" s="571"/>
      <c r="B17" s="573" t="s">
        <v>409</v>
      </c>
    </row>
    <row r="18" spans="1:2" s="567" customFormat="1" ht="15">
      <c r="B18" s="568" t="s">
        <v>436</v>
      </c>
    </row>
    <row r="19" spans="1:2" s="567" customFormat="1" ht="15">
      <c r="B19" s="568"/>
    </row>
    <row r="20" spans="1:2" s="567" customFormat="1" ht="15.6">
      <c r="B20" s="570" t="s">
        <v>411</v>
      </c>
    </row>
    <row r="21" spans="1:2" s="567" customFormat="1" ht="15">
      <c r="B21" s="568" t="s">
        <v>412</v>
      </c>
    </row>
    <row r="22" spans="1:2" s="567" customFormat="1" ht="15">
      <c r="B22" s="568" t="s">
        <v>413</v>
      </c>
    </row>
    <row r="23" spans="1:2" s="567" customFormat="1" ht="15"/>
    <row r="24" spans="1:2" s="57" customFormat="1" ht="15.6">
      <c r="B24" s="570" t="s">
        <v>414</v>
      </c>
    </row>
    <row r="25" spans="1:2" s="57" customFormat="1" ht="15">
      <c r="B25" s="566" t="s">
        <v>415</v>
      </c>
    </row>
    <row r="26" spans="1:2" s="57" customFormat="1" ht="15">
      <c r="B26" s="568" t="s">
        <v>413</v>
      </c>
    </row>
    <row r="27" spans="1:2" s="57" customFormat="1" ht="15">
      <c r="B27" s="568" t="s">
        <v>416</v>
      </c>
    </row>
    <row r="28" spans="1:2" s="57" customFormat="1" ht="15">
      <c r="B28" s="568" t="s">
        <v>417</v>
      </c>
    </row>
    <row r="29" spans="1:2" s="57" customFormat="1">
      <c r="B29" s="272"/>
    </row>
    <row r="30" spans="1:2" s="57" customFormat="1" ht="15.6">
      <c r="B30" s="570" t="s">
        <v>418</v>
      </c>
    </row>
    <row r="31" spans="1:2" s="57" customFormat="1" ht="15">
      <c r="B31" s="566" t="s">
        <v>415</v>
      </c>
    </row>
    <row r="32" spans="1:2" s="57" customFormat="1">
      <c r="B32" s="272"/>
    </row>
    <row r="33" spans="1:3" s="57" customFormat="1" ht="15.6">
      <c r="B33" s="570" t="s">
        <v>419</v>
      </c>
    </row>
    <row r="34" spans="1:3" s="57" customFormat="1" ht="15">
      <c r="B34" s="566" t="s">
        <v>415</v>
      </c>
    </row>
    <row r="35" spans="1:3" s="57" customFormat="1" ht="15">
      <c r="B35" s="566" t="s">
        <v>421</v>
      </c>
    </row>
    <row r="37" spans="1:3" ht="15.6">
      <c r="B37" s="570" t="s">
        <v>420</v>
      </c>
    </row>
    <row r="38" spans="1:3" ht="15">
      <c r="B38" s="568" t="s">
        <v>416</v>
      </c>
    </row>
    <row r="39" spans="1:3" ht="15">
      <c r="B39" s="568" t="s">
        <v>410</v>
      </c>
    </row>
    <row r="40" spans="1:3" ht="15">
      <c r="B40" s="566" t="s">
        <v>421</v>
      </c>
    </row>
    <row r="42" spans="1:3" ht="15.6">
      <c r="B42" s="570" t="s">
        <v>422</v>
      </c>
    </row>
    <row r="43" spans="1:3" ht="15">
      <c r="B43" s="568" t="s">
        <v>410</v>
      </c>
    </row>
    <row r="44" spans="1:3" ht="15">
      <c r="B44" s="566" t="s">
        <v>421</v>
      </c>
    </row>
    <row r="45" spans="1:3" ht="15">
      <c r="A45" s="574"/>
      <c r="B45" s="566" t="s">
        <v>423</v>
      </c>
      <c r="C45" s="575"/>
    </row>
    <row r="46" spans="1:3" ht="15">
      <c r="A46" s="574"/>
      <c r="B46" s="568"/>
    </row>
    <row r="47" spans="1:3" ht="15.6">
      <c r="A47" s="569">
        <v>42503</v>
      </c>
      <c r="B47" s="570" t="s">
        <v>458</v>
      </c>
    </row>
    <row r="48" spans="1:3" ht="15">
      <c r="B48" s="568" t="s">
        <v>460</v>
      </c>
    </row>
    <row r="49" spans="1:2" ht="15.6">
      <c r="A49" s="569"/>
      <c r="B49" s="568" t="s">
        <v>459</v>
      </c>
    </row>
    <row r="50" spans="1:2" ht="15">
      <c r="B50" s="568"/>
    </row>
    <row r="51" spans="1:2" ht="15.6">
      <c r="A51" s="569">
        <v>42522</v>
      </c>
      <c r="B51" s="570" t="s">
        <v>464</v>
      </c>
    </row>
    <row r="52" spans="1:2" ht="15">
      <c r="B52" s="568" t="s">
        <v>465</v>
      </c>
    </row>
    <row r="53" spans="1:2" ht="15.6">
      <c r="B53" s="568" t="s">
        <v>466</v>
      </c>
    </row>
    <row r="54" spans="1:2" ht="15.6">
      <c r="A54" s="569">
        <v>42705</v>
      </c>
      <c r="B54" s="568" t="s">
        <v>476</v>
      </c>
    </row>
    <row r="55" spans="1:2" ht="15">
      <c r="B55" s="568" t="s">
        <v>477</v>
      </c>
    </row>
    <row r="56" spans="1:2" ht="15">
      <c r="B56" s="568" t="s">
        <v>481</v>
      </c>
    </row>
    <row r="57" spans="1:2" ht="15">
      <c r="B57" s="568"/>
    </row>
    <row r="58" spans="1:2" ht="15.6">
      <c r="A58" s="569">
        <v>42736</v>
      </c>
      <c r="B58" s="568" t="s">
        <v>484</v>
      </c>
    </row>
    <row r="59" spans="1:2" ht="15">
      <c r="B59" s="568"/>
    </row>
    <row r="60" spans="1:2" ht="15">
      <c r="B60" s="568"/>
    </row>
    <row r="61" spans="1:2" ht="15">
      <c r="B61" s="568"/>
    </row>
    <row r="62" spans="1:2" ht="15">
      <c r="B62" s="568"/>
    </row>
    <row r="63" spans="1:2" ht="15">
      <c r="B63" s="568"/>
    </row>
  </sheetData>
  <sheetProtection password="CF2B" sheet="1" objects="1" scenarios="1" selectLockedCells="1" selectUnlockedCells="1"/>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F167"/>
  <sheetViews>
    <sheetView showZeros="0" topLeftCell="A43" zoomScaleNormal="100" zoomScaleSheetLayoutView="100" workbookViewId="0">
      <selection activeCell="D60" sqref="D60"/>
    </sheetView>
  </sheetViews>
  <sheetFormatPr defaultColWidth="9.109375" defaultRowHeight="11.4"/>
  <cols>
    <col min="1" max="1" width="8.33203125" style="1" customWidth="1"/>
    <col min="2" max="2" width="28.44140625" style="1" customWidth="1"/>
    <col min="3" max="3" width="19.6640625" style="10" customWidth="1"/>
    <col min="4" max="4" width="15" style="1" customWidth="1"/>
    <col min="5" max="5" width="1" style="1" customWidth="1"/>
    <col min="6" max="6" width="15.44140625" style="1" customWidth="1"/>
    <col min="7" max="7" width="1" style="1" customWidth="1"/>
    <col min="8" max="8" width="15.44140625" style="1" customWidth="1"/>
    <col min="9" max="9" width="1" style="1" customWidth="1"/>
    <col min="10" max="10" width="17.5546875" style="1" customWidth="1"/>
    <col min="11" max="11" width="9.88671875" style="1002" hidden="1" customWidth="1"/>
    <col min="12" max="58" width="9.109375" style="21"/>
    <col min="59" max="16384" width="9.109375" style="1"/>
  </cols>
  <sheetData>
    <row r="1" spans="1:58">
      <c r="A1" s="774"/>
      <c r="B1" s="775"/>
      <c r="C1" s="776"/>
      <c r="D1" s="776"/>
      <c r="E1" s="776"/>
      <c r="F1" s="776"/>
      <c r="G1" s="776"/>
      <c r="H1" s="776"/>
      <c r="I1" s="776"/>
      <c r="J1" s="1121"/>
      <c r="K1" s="1002" t="s">
        <v>395</v>
      </c>
    </row>
    <row r="2" spans="1:58" ht="15.6">
      <c r="A2" s="777" t="s">
        <v>511</v>
      </c>
      <c r="B2" s="778"/>
      <c r="C2" s="779"/>
      <c r="D2" s="779"/>
      <c r="E2" s="779"/>
      <c r="F2" s="779"/>
      <c r="G2" s="779"/>
      <c r="H2" s="779"/>
      <c r="I2" s="779"/>
      <c r="J2" s="1122"/>
      <c r="K2" s="1002" t="s">
        <v>396</v>
      </c>
    </row>
    <row r="3" spans="1:58" ht="12" thickBot="1">
      <c r="A3" s="780"/>
      <c r="B3" s="781"/>
      <c r="C3" s="782"/>
      <c r="D3" s="782"/>
      <c r="E3" s="782"/>
      <c r="F3" s="782"/>
      <c r="G3" s="782"/>
      <c r="H3" s="782"/>
      <c r="I3" s="782"/>
      <c r="J3" s="1123"/>
    </row>
    <row r="4" spans="1:58" ht="15.6">
      <c r="A4" s="281"/>
      <c r="D4" s="12"/>
      <c r="J4" s="25"/>
    </row>
    <row r="5" spans="1:58" ht="12">
      <c r="A5" s="494" t="s">
        <v>384</v>
      </c>
      <c r="C5" s="1531"/>
      <c r="D5" s="1532"/>
      <c r="F5" s="495" t="str">
        <f>IF(C5="","Please Enter project TITLE in C5","")</f>
        <v>Please Enter project TITLE in C5</v>
      </c>
      <c r="J5" s="25"/>
      <c r="L5" s="495"/>
      <c r="M5" s="45"/>
      <c r="N5" s="45"/>
      <c r="O5" s="45"/>
      <c r="P5" s="45"/>
      <c r="Q5" s="45"/>
    </row>
    <row r="6" spans="1:58" s="2" customFormat="1" ht="12.6" thickBot="1">
      <c r="B6" s="783" t="s">
        <v>430</v>
      </c>
      <c r="C6" s="1017"/>
      <c r="D6" s="1530" t="str">
        <f>IF(C6="","Please Select Yes/No in C6","")</f>
        <v>Please Select Yes/No in C6</v>
      </c>
      <c r="E6" s="1530"/>
      <c r="F6" s="1530"/>
      <c r="J6" s="25"/>
      <c r="K6" s="1003"/>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row>
    <row r="7" spans="1:58" ht="12">
      <c r="B7" s="1018">
        <f>D117</f>
        <v>0</v>
      </c>
      <c r="C7" s="1016" t="s">
        <v>512</v>
      </c>
      <c r="E7" s="13"/>
      <c r="F7" s="13"/>
      <c r="G7" s="13"/>
      <c r="H7" s="13"/>
      <c r="I7" s="13"/>
      <c r="J7" s="25"/>
      <c r="K7" s="1004"/>
    </row>
    <row r="8" spans="1:58" ht="12.6" thickBot="1">
      <c r="B8" s="275">
        <f>B7*20%</f>
        <v>0</v>
      </c>
      <c r="C8" s="14" t="s">
        <v>483</v>
      </c>
      <c r="D8" s="5" t="s">
        <v>126</v>
      </c>
      <c r="E8" s="5"/>
      <c r="F8" s="5" t="s">
        <v>76</v>
      </c>
      <c r="G8" s="5"/>
      <c r="H8" s="5" t="s">
        <v>77</v>
      </c>
      <c r="I8" s="5"/>
      <c r="J8" s="1124" t="s">
        <v>86</v>
      </c>
      <c r="K8" s="1005"/>
    </row>
    <row r="9" spans="1:58" ht="12.6" thickBot="1">
      <c r="B9" s="5"/>
      <c r="C9" s="13"/>
      <c r="D9" s="5"/>
      <c r="E9" s="5"/>
      <c r="F9" s="5"/>
      <c r="G9" s="5"/>
      <c r="H9" s="5"/>
      <c r="I9" s="5"/>
      <c r="J9" s="1124"/>
      <c r="K9" s="1005" t="s">
        <v>127</v>
      </c>
    </row>
    <row r="10" spans="1:58" s="6" customFormat="1" ht="12">
      <c r="A10" s="1126" t="s">
        <v>270</v>
      </c>
      <c r="B10" s="1127" t="s">
        <v>128</v>
      </c>
      <c r="C10" s="1128" t="s">
        <v>370</v>
      </c>
      <c r="D10" s="1129" t="s">
        <v>188</v>
      </c>
      <c r="E10" s="1130"/>
      <c r="F10" s="1547" t="str">
        <f>IF($C$6="YES","FOREIGN CO-PRODUCER EXPENDITURE (note below)","PLEASE IGNORE COLUMN")</f>
        <v>PLEASE IGNORE COLUMN</v>
      </c>
      <c r="G10" s="1130"/>
      <c r="H10" s="1131" t="s">
        <v>79</v>
      </c>
      <c r="I10" s="1130"/>
      <c r="J10" s="1132" t="s">
        <v>129</v>
      </c>
      <c r="K10" s="1006"/>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row>
    <row r="11" spans="1:58" s="6" customFormat="1" ht="12">
      <c r="A11" s="1133"/>
      <c r="B11" s="47"/>
      <c r="C11" s="7" t="s">
        <v>34</v>
      </c>
      <c r="D11" s="8" t="s">
        <v>185</v>
      </c>
      <c r="E11" s="15"/>
      <c r="F11" s="1548"/>
      <c r="G11" s="15"/>
      <c r="H11" s="201" t="s">
        <v>80</v>
      </c>
      <c r="I11" s="15"/>
      <c r="J11" s="1134" t="s">
        <v>33</v>
      </c>
      <c r="K11" s="1006"/>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row>
    <row r="12" spans="1:58" s="6" customFormat="1" ht="12">
      <c r="A12" s="1133"/>
      <c r="B12" s="47"/>
      <c r="C12" s="1545" t="s">
        <v>369</v>
      </c>
      <c r="D12" s="8" t="s">
        <v>32</v>
      </c>
      <c r="E12" s="15"/>
      <c r="F12" s="1548"/>
      <c r="G12" s="15"/>
      <c r="H12" s="201" t="s">
        <v>142</v>
      </c>
      <c r="I12" s="15"/>
      <c r="J12" s="1134"/>
      <c r="K12" s="1006"/>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row>
    <row r="13" spans="1:58" s="6" customFormat="1" ht="12.6" thickBot="1">
      <c r="A13" s="1135"/>
      <c r="B13" s="204"/>
      <c r="C13" s="1546"/>
      <c r="D13" s="4"/>
      <c r="E13" s="9"/>
      <c r="F13" s="1549"/>
      <c r="G13" s="9"/>
      <c r="H13" s="202"/>
      <c r="I13" s="9"/>
      <c r="J13" s="1136" t="s">
        <v>187</v>
      </c>
      <c r="K13" s="1006"/>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row>
    <row r="14" spans="1:58" ht="12">
      <c r="A14" s="1137"/>
      <c r="B14" s="260" t="s">
        <v>35</v>
      </c>
      <c r="C14" s="240"/>
      <c r="D14" s="214">
        <v>0</v>
      </c>
      <c r="E14" s="17"/>
      <c r="F14" s="217">
        <v>0</v>
      </c>
      <c r="G14" s="221"/>
      <c r="H14" s="217">
        <v>0</v>
      </c>
      <c r="I14" s="17"/>
      <c r="J14" s="1138">
        <f>SUM(D14-F14-H14)</f>
        <v>0</v>
      </c>
      <c r="K14" s="1004" t="e">
        <f>SUM(F14+#REF!)</f>
        <v>#REF!</v>
      </c>
    </row>
    <row r="15" spans="1:58" ht="12">
      <c r="A15" s="1137"/>
      <c r="B15" s="260" t="s">
        <v>36</v>
      </c>
      <c r="C15" s="240"/>
      <c r="D15" s="214">
        <v>0</v>
      </c>
      <c r="E15" s="17"/>
      <c r="F15" s="217">
        <v>0</v>
      </c>
      <c r="G15" s="221"/>
      <c r="H15" s="217">
        <v>0</v>
      </c>
      <c r="I15" s="17"/>
      <c r="J15" s="1138">
        <f t="shared" ref="J15:J21" si="0">SUM(D15-F15-H15)</f>
        <v>0</v>
      </c>
      <c r="K15" s="1004" t="e">
        <f>SUM(F15+#REF!)</f>
        <v>#REF!</v>
      </c>
    </row>
    <row r="16" spans="1:58" ht="12">
      <c r="A16" s="1137"/>
      <c r="B16" s="260" t="s">
        <v>37</v>
      </c>
      <c r="C16" s="244"/>
      <c r="D16" s="214">
        <v>0</v>
      </c>
      <c r="E16" s="17"/>
      <c r="F16" s="217">
        <v>0</v>
      </c>
      <c r="G16" s="221"/>
      <c r="H16" s="217">
        <v>0</v>
      </c>
      <c r="I16" s="17"/>
      <c r="J16" s="1138">
        <f t="shared" si="0"/>
        <v>0</v>
      </c>
      <c r="K16" s="1004" t="e">
        <f>SUM(F16+#REF!)</f>
        <v>#REF!</v>
      </c>
    </row>
    <row r="17" spans="1:12" ht="12">
      <c r="A17" s="1137"/>
      <c r="B17" s="260" t="s">
        <v>38</v>
      </c>
      <c r="C17" s="244" t="s">
        <v>187</v>
      </c>
      <c r="D17" s="214">
        <v>0</v>
      </c>
      <c r="E17" s="17"/>
      <c r="F17" s="217">
        <v>0</v>
      </c>
      <c r="G17" s="221"/>
      <c r="H17" s="217">
        <v>0</v>
      </c>
      <c r="I17" s="17"/>
      <c r="J17" s="1138">
        <f t="shared" si="0"/>
        <v>0</v>
      </c>
      <c r="K17" s="1004" t="e">
        <f>SUM(F17+#REF!)</f>
        <v>#REF!</v>
      </c>
    </row>
    <row r="18" spans="1:12" ht="12">
      <c r="A18" s="1137"/>
      <c r="B18" s="260" t="s">
        <v>39</v>
      </c>
      <c r="C18" s="244"/>
      <c r="D18" s="214">
        <v>0</v>
      </c>
      <c r="E18" s="17"/>
      <c r="F18" s="217">
        <v>0</v>
      </c>
      <c r="G18" s="221"/>
      <c r="H18" s="217">
        <v>0</v>
      </c>
      <c r="I18" s="17"/>
      <c r="J18" s="1138">
        <f>SUM(D18-F18-H18)</f>
        <v>0</v>
      </c>
      <c r="K18" s="1004" t="e">
        <f>SUM(F18+#REF!)</f>
        <v>#REF!</v>
      </c>
    </row>
    <row r="19" spans="1:12" ht="12">
      <c r="A19" s="1137"/>
      <c r="B19" s="260" t="s">
        <v>40</v>
      </c>
      <c r="C19" s="241"/>
      <c r="D19" s="214">
        <v>0</v>
      </c>
      <c r="E19" s="17"/>
      <c r="F19" s="217">
        <v>0</v>
      </c>
      <c r="G19" s="221"/>
      <c r="H19" s="217">
        <v>0</v>
      </c>
      <c r="I19" s="17"/>
      <c r="J19" s="1138">
        <f t="shared" si="0"/>
        <v>0</v>
      </c>
      <c r="K19" s="1004" t="e">
        <f>SUM(F19+#REF!)</f>
        <v>#REF!</v>
      </c>
    </row>
    <row r="20" spans="1:12" ht="12">
      <c r="A20" s="1137"/>
      <c r="B20" s="1139" t="s">
        <v>96</v>
      </c>
      <c r="C20" s="241" t="s">
        <v>318</v>
      </c>
      <c r="D20" s="215">
        <v>0</v>
      </c>
      <c r="E20" s="17"/>
      <c r="F20" s="222">
        <v>0</v>
      </c>
      <c r="G20" s="221"/>
      <c r="H20" s="223">
        <v>0</v>
      </c>
      <c r="I20" s="17"/>
      <c r="J20" s="1138">
        <f t="shared" si="0"/>
        <v>0</v>
      </c>
      <c r="K20" s="1004"/>
    </row>
    <row r="21" spans="1:12" ht="12">
      <c r="A21" s="1137"/>
      <c r="B21" s="1139" t="s">
        <v>148</v>
      </c>
      <c r="C21" s="497" t="s">
        <v>246</v>
      </c>
      <c r="D21" s="216">
        <v>0</v>
      </c>
      <c r="E21" s="17"/>
      <c r="F21" s="216">
        <v>0</v>
      </c>
      <c r="G21" s="221"/>
      <c r="H21" s="216">
        <v>0</v>
      </c>
      <c r="I21" s="17"/>
      <c r="J21" s="1138">
        <f t="shared" si="0"/>
        <v>0</v>
      </c>
      <c r="K21" s="1004"/>
    </row>
    <row r="22" spans="1:12" ht="12.6" thickBot="1">
      <c r="A22" s="1137"/>
      <c r="B22" s="474" t="s">
        <v>41</v>
      </c>
      <c r="C22" s="274" t="e">
        <f>SUM(J22/B7)</f>
        <v>#DIV/0!</v>
      </c>
      <c r="D22" s="258">
        <f>SUM(D14:D21)</f>
        <v>0</v>
      </c>
      <c r="E22" s="259"/>
      <c r="F22" s="258">
        <f>SUM(F14:F21)</f>
        <v>0</v>
      </c>
      <c r="G22" s="259"/>
      <c r="H22" s="258">
        <f>SUM(H14:H21)</f>
        <v>0</v>
      </c>
      <c r="I22" s="259"/>
      <c r="J22" s="1140">
        <f>SUM(J14:J21)</f>
        <v>0</v>
      </c>
      <c r="K22" s="1007" t="e">
        <f>SUM(F22+#REF!)</f>
        <v>#REF!</v>
      </c>
    </row>
    <row r="23" spans="1:12" ht="12.6" thickTop="1">
      <c r="A23" s="1137"/>
      <c r="B23" s="260" t="s">
        <v>14</v>
      </c>
      <c r="C23" s="244" t="s">
        <v>187</v>
      </c>
      <c r="D23" s="214">
        <v>0</v>
      </c>
      <c r="E23" s="17"/>
      <c r="F23" s="217">
        <v>0</v>
      </c>
      <c r="G23" s="221"/>
      <c r="H23" s="217">
        <v>0</v>
      </c>
      <c r="I23" s="17"/>
      <c r="J23" s="1138">
        <f t="shared" ref="J23:J61" si="1">SUM(D23-F23-H23)</f>
        <v>0</v>
      </c>
      <c r="K23" s="1004" t="e">
        <f>SUM(F23+#REF!)</f>
        <v>#REF!</v>
      </c>
    </row>
    <row r="24" spans="1:12" ht="12">
      <c r="A24" s="1137"/>
      <c r="B24" s="260" t="s">
        <v>15</v>
      </c>
      <c r="C24" s="244"/>
      <c r="D24" s="214">
        <v>0</v>
      </c>
      <c r="E24" s="17"/>
      <c r="F24" s="217">
        <v>0</v>
      </c>
      <c r="G24" s="221"/>
      <c r="H24" s="217">
        <v>0</v>
      </c>
      <c r="I24" s="17"/>
      <c r="J24" s="1138">
        <f>SUM(D24-F24-H24)</f>
        <v>0</v>
      </c>
      <c r="K24" s="1004" t="e">
        <f>SUM(F24+#REF!)</f>
        <v>#REF!</v>
      </c>
    </row>
    <row r="25" spans="1:12" ht="12">
      <c r="A25" s="1137"/>
      <c r="B25" s="260" t="s">
        <v>16</v>
      </c>
      <c r="C25" s="244"/>
      <c r="D25" s="214">
        <v>0</v>
      </c>
      <c r="E25" s="17"/>
      <c r="F25" s="217">
        <v>0</v>
      </c>
      <c r="G25" s="221"/>
      <c r="H25" s="217">
        <v>0</v>
      </c>
      <c r="I25" s="17"/>
      <c r="J25" s="1138">
        <f t="shared" si="1"/>
        <v>0</v>
      </c>
      <c r="K25" s="1004" t="e">
        <f>SUM(F25+#REF!)</f>
        <v>#REF!</v>
      </c>
    </row>
    <row r="26" spans="1:12" ht="12">
      <c r="A26" s="1137"/>
      <c r="B26" s="260" t="s">
        <v>42</v>
      </c>
      <c r="C26" s="244"/>
      <c r="D26" s="214">
        <v>0</v>
      </c>
      <c r="E26" s="17"/>
      <c r="F26" s="217">
        <v>0</v>
      </c>
      <c r="G26" s="221"/>
      <c r="H26" s="217">
        <v>0</v>
      </c>
      <c r="I26" s="17"/>
      <c r="J26" s="1138">
        <f t="shared" si="1"/>
        <v>0</v>
      </c>
      <c r="K26" s="1004" t="e">
        <f>SUM(F26+#REF!)</f>
        <v>#REF!</v>
      </c>
    </row>
    <row r="27" spans="1:12" ht="12">
      <c r="A27" s="1137"/>
      <c r="B27" s="260" t="s">
        <v>43</v>
      </c>
      <c r="C27" s="244"/>
      <c r="D27" s="214">
        <v>0</v>
      </c>
      <c r="E27" s="17"/>
      <c r="F27" s="217">
        <v>0</v>
      </c>
      <c r="G27" s="221"/>
      <c r="H27" s="217">
        <v>0</v>
      </c>
      <c r="I27" s="17"/>
      <c r="J27" s="1138">
        <f t="shared" si="1"/>
        <v>0</v>
      </c>
      <c r="K27" s="1004" t="e">
        <f>SUM(F27+#REF!)</f>
        <v>#REF!</v>
      </c>
      <c r="L27" s="1125"/>
    </row>
    <row r="28" spans="1:12" ht="12">
      <c r="A28" s="1137"/>
      <c r="B28" s="260" t="s">
        <v>44</v>
      </c>
      <c r="C28" s="244"/>
      <c r="D28" s="214">
        <v>0</v>
      </c>
      <c r="E28" s="17"/>
      <c r="F28" s="217">
        <v>0</v>
      </c>
      <c r="G28" s="221"/>
      <c r="H28" s="217">
        <v>0</v>
      </c>
      <c r="I28" s="17"/>
      <c r="J28" s="1138">
        <f t="shared" si="1"/>
        <v>0</v>
      </c>
      <c r="K28" s="1004" t="e">
        <f>SUM(F28+#REF!)</f>
        <v>#REF!</v>
      </c>
    </row>
    <row r="29" spans="1:12" ht="12">
      <c r="A29" s="1137"/>
      <c r="B29" s="260" t="s">
        <v>45</v>
      </c>
      <c r="C29" s="244"/>
      <c r="D29" s="214">
        <v>0</v>
      </c>
      <c r="E29" s="17"/>
      <c r="F29" s="217">
        <v>0</v>
      </c>
      <c r="G29" s="221"/>
      <c r="H29" s="217">
        <v>0</v>
      </c>
      <c r="I29" s="17"/>
      <c r="J29" s="1138">
        <f t="shared" si="1"/>
        <v>0</v>
      </c>
      <c r="K29" s="1004" t="e">
        <f>SUM(F29+#REF!)</f>
        <v>#REF!</v>
      </c>
    </row>
    <row r="30" spans="1:12" ht="12">
      <c r="A30" s="1137"/>
      <c r="B30" s="260" t="s">
        <v>46</v>
      </c>
      <c r="C30" s="244"/>
      <c r="D30" s="214">
        <v>0</v>
      </c>
      <c r="E30" s="17"/>
      <c r="F30" s="217">
        <v>0</v>
      </c>
      <c r="G30" s="221"/>
      <c r="H30" s="217">
        <v>0</v>
      </c>
      <c r="I30" s="17"/>
      <c r="J30" s="1138">
        <f t="shared" si="1"/>
        <v>0</v>
      </c>
      <c r="K30" s="1004" t="e">
        <f>SUM(F30+#REF!)</f>
        <v>#REF!</v>
      </c>
    </row>
    <row r="31" spans="1:12" ht="12">
      <c r="A31" s="1137"/>
      <c r="B31" s="260" t="s">
        <v>17</v>
      </c>
      <c r="C31" s="244"/>
      <c r="D31" s="214">
        <v>0</v>
      </c>
      <c r="E31" s="17"/>
      <c r="F31" s="217">
        <v>0</v>
      </c>
      <c r="G31" s="221"/>
      <c r="H31" s="217">
        <v>0</v>
      </c>
      <c r="I31" s="17"/>
      <c r="J31" s="1138">
        <f t="shared" si="1"/>
        <v>0</v>
      </c>
      <c r="K31" s="1004" t="e">
        <f>SUM(F31+#REF!)</f>
        <v>#REF!</v>
      </c>
    </row>
    <row r="32" spans="1:12" ht="12">
      <c r="A32" s="1137"/>
      <c r="B32" s="260" t="s">
        <v>18</v>
      </c>
      <c r="C32" s="244"/>
      <c r="D32" s="214">
        <v>0</v>
      </c>
      <c r="E32" s="17"/>
      <c r="F32" s="217">
        <v>0</v>
      </c>
      <c r="G32" s="221"/>
      <c r="H32" s="217">
        <v>0</v>
      </c>
      <c r="I32" s="17"/>
      <c r="J32" s="1138">
        <f t="shared" si="1"/>
        <v>0</v>
      </c>
      <c r="K32" s="1004" t="e">
        <f>SUM(F32+#REF!)</f>
        <v>#REF!</v>
      </c>
      <c r="L32" s="1125"/>
    </row>
    <row r="33" spans="1:11" ht="12">
      <c r="A33" s="1137"/>
      <c r="B33" s="260" t="s">
        <v>19</v>
      </c>
      <c r="C33" s="244"/>
      <c r="D33" s="214">
        <v>0</v>
      </c>
      <c r="E33" s="17"/>
      <c r="F33" s="217">
        <v>0</v>
      </c>
      <c r="G33" s="221"/>
      <c r="H33" s="217">
        <v>0</v>
      </c>
      <c r="I33" s="17"/>
      <c r="J33" s="1138">
        <f t="shared" si="1"/>
        <v>0</v>
      </c>
      <c r="K33" s="1004" t="e">
        <f>SUM(F33+#REF!)</f>
        <v>#REF!</v>
      </c>
    </row>
    <row r="34" spans="1:11" ht="12">
      <c r="A34" s="1137"/>
      <c r="B34" s="260" t="s">
        <v>20</v>
      </c>
      <c r="C34" s="244"/>
      <c r="D34" s="214">
        <v>0</v>
      </c>
      <c r="E34" s="17"/>
      <c r="F34" s="217">
        <v>0</v>
      </c>
      <c r="G34" s="221"/>
      <c r="H34" s="217">
        <v>0</v>
      </c>
      <c r="I34" s="17"/>
      <c r="J34" s="1138">
        <f t="shared" si="1"/>
        <v>0</v>
      </c>
      <c r="K34" s="1004" t="e">
        <f>SUM(F34+#REF!)</f>
        <v>#REF!</v>
      </c>
    </row>
    <row r="35" spans="1:11" ht="12">
      <c r="A35" s="1137"/>
      <c r="B35" s="260" t="s">
        <v>21</v>
      </c>
      <c r="C35" s="244"/>
      <c r="D35" s="214">
        <v>0</v>
      </c>
      <c r="E35" s="17"/>
      <c r="F35" s="217">
        <v>0</v>
      </c>
      <c r="G35" s="221"/>
      <c r="H35" s="217">
        <v>0</v>
      </c>
      <c r="I35" s="17"/>
      <c r="J35" s="1138">
        <f t="shared" si="1"/>
        <v>0</v>
      </c>
      <c r="K35" s="1004" t="e">
        <f>SUM(F35+#REF!)</f>
        <v>#REF!</v>
      </c>
    </row>
    <row r="36" spans="1:11" ht="12">
      <c r="A36" s="1137"/>
      <c r="B36" s="260" t="s">
        <v>47</v>
      </c>
      <c r="C36" s="244"/>
      <c r="D36" s="214">
        <v>0</v>
      </c>
      <c r="E36" s="17"/>
      <c r="F36" s="217">
        <v>0</v>
      </c>
      <c r="G36" s="221"/>
      <c r="H36" s="217">
        <v>0</v>
      </c>
      <c r="I36" s="17"/>
      <c r="J36" s="1138">
        <f t="shared" si="1"/>
        <v>0</v>
      </c>
      <c r="K36" s="1004" t="e">
        <f>SUM(F36+#REF!)</f>
        <v>#REF!</v>
      </c>
    </row>
    <row r="37" spans="1:11" ht="12">
      <c r="A37" s="1137"/>
      <c r="B37" s="260" t="s">
        <v>48</v>
      </c>
      <c r="C37" s="244"/>
      <c r="D37" s="214">
        <v>0</v>
      </c>
      <c r="E37" s="17"/>
      <c r="F37" s="217">
        <v>0</v>
      </c>
      <c r="G37" s="221"/>
      <c r="H37" s="217">
        <v>0</v>
      </c>
      <c r="I37" s="17"/>
      <c r="J37" s="1138">
        <f t="shared" si="1"/>
        <v>0</v>
      </c>
      <c r="K37" s="1004" t="e">
        <f>SUM(F37+#REF!)</f>
        <v>#REF!</v>
      </c>
    </row>
    <row r="38" spans="1:11" ht="12">
      <c r="A38" s="1137"/>
      <c r="B38" s="260" t="s">
        <v>22</v>
      </c>
      <c r="C38" s="244"/>
      <c r="D38" s="214">
        <v>0</v>
      </c>
      <c r="E38" s="17"/>
      <c r="F38" s="217">
        <v>0</v>
      </c>
      <c r="G38" s="221"/>
      <c r="H38" s="217">
        <v>0</v>
      </c>
      <c r="I38" s="17"/>
      <c r="J38" s="1138">
        <f t="shared" si="1"/>
        <v>0</v>
      </c>
      <c r="K38" s="1004" t="e">
        <f>SUM(F38+#REF!)</f>
        <v>#REF!</v>
      </c>
    </row>
    <row r="39" spans="1:11" ht="12">
      <c r="A39" s="1137"/>
      <c r="B39" s="260" t="s">
        <v>23</v>
      </c>
      <c r="C39" s="244"/>
      <c r="D39" s="214">
        <v>0</v>
      </c>
      <c r="E39" s="17"/>
      <c r="F39" s="217">
        <v>0</v>
      </c>
      <c r="G39" s="221"/>
      <c r="H39" s="217">
        <v>0</v>
      </c>
      <c r="I39" s="17"/>
      <c r="J39" s="1138">
        <f t="shared" si="1"/>
        <v>0</v>
      </c>
      <c r="K39" s="1004" t="e">
        <f>SUM(F39+#REF!)</f>
        <v>#REF!</v>
      </c>
    </row>
    <row r="40" spans="1:11" ht="12">
      <c r="A40" s="1137"/>
      <c r="B40" s="260" t="s">
        <v>24</v>
      </c>
      <c r="C40" s="244" t="s">
        <v>187</v>
      </c>
      <c r="D40" s="214">
        <v>0</v>
      </c>
      <c r="E40" s="17"/>
      <c r="F40" s="217">
        <v>0</v>
      </c>
      <c r="G40" s="221"/>
      <c r="H40" s="217">
        <v>0</v>
      </c>
      <c r="I40" s="17"/>
      <c r="J40" s="1138">
        <f t="shared" si="1"/>
        <v>0</v>
      </c>
      <c r="K40" s="1004" t="e">
        <f>SUM(F40+#REF!)</f>
        <v>#REF!</v>
      </c>
    </row>
    <row r="41" spans="1:11" ht="12">
      <c r="A41" s="1137"/>
      <c r="B41" s="260" t="s">
        <v>25</v>
      </c>
      <c r="C41" s="244"/>
      <c r="D41" s="214">
        <v>0</v>
      </c>
      <c r="E41" s="17"/>
      <c r="F41" s="217">
        <v>0</v>
      </c>
      <c r="G41" s="221"/>
      <c r="H41" s="217">
        <v>0</v>
      </c>
      <c r="I41" s="17"/>
      <c r="J41" s="1138">
        <f t="shared" si="1"/>
        <v>0</v>
      </c>
      <c r="K41" s="1004"/>
    </row>
    <row r="42" spans="1:11" ht="12">
      <c r="A42" s="1137"/>
      <c r="B42" s="260" t="s">
        <v>26</v>
      </c>
      <c r="C42" s="244"/>
      <c r="D42" s="214">
        <v>0</v>
      </c>
      <c r="E42" s="17"/>
      <c r="F42" s="217">
        <v>0</v>
      </c>
      <c r="G42" s="221"/>
      <c r="H42" s="217">
        <v>0</v>
      </c>
      <c r="I42" s="17"/>
      <c r="J42" s="1138">
        <f t="shared" si="1"/>
        <v>0</v>
      </c>
      <c r="K42" s="1004"/>
    </row>
    <row r="43" spans="1:11" ht="12">
      <c r="A43" s="1137"/>
      <c r="B43" s="260" t="s">
        <v>70</v>
      </c>
      <c r="C43" s="244"/>
      <c r="D43" s="214">
        <v>0</v>
      </c>
      <c r="E43" s="17"/>
      <c r="F43" s="217">
        <v>0</v>
      </c>
      <c r="G43" s="221"/>
      <c r="H43" s="217">
        <v>0</v>
      </c>
      <c r="I43" s="17"/>
      <c r="J43" s="1138">
        <f t="shared" si="1"/>
        <v>0</v>
      </c>
      <c r="K43" s="1004"/>
    </row>
    <row r="44" spans="1:11" ht="12" thickBot="1">
      <c r="A44" s="1137"/>
      <c r="B44" s="474" t="s">
        <v>49</v>
      </c>
      <c r="C44" s="475"/>
      <c r="D44" s="476">
        <f>SUM(D23:E43)</f>
        <v>0</v>
      </c>
      <c r="E44" s="477"/>
      <c r="F44" s="478">
        <f>SUM(F23:F43)</f>
        <v>0</v>
      </c>
      <c r="G44" s="477"/>
      <c r="H44" s="478">
        <f>SUM(H23:H43)</f>
        <v>0</v>
      </c>
      <c r="I44" s="477"/>
      <c r="J44" s="1141">
        <f>SUM(J23:J43)</f>
        <v>0</v>
      </c>
      <c r="K44" s="1007" t="e">
        <f>SUM(F44+#REF!)</f>
        <v>#REF!</v>
      </c>
    </row>
    <row r="45" spans="1:11" ht="12.6" thickTop="1">
      <c r="A45" s="1137"/>
      <c r="B45" s="260" t="s">
        <v>189</v>
      </c>
      <c r="C45" s="242"/>
      <c r="D45" s="214">
        <v>0</v>
      </c>
      <c r="E45" s="17"/>
      <c r="F45" s="217">
        <v>0</v>
      </c>
      <c r="G45" s="221"/>
      <c r="H45" s="217">
        <v>0</v>
      </c>
      <c r="I45" s="17"/>
      <c r="J45" s="1138">
        <f t="shared" si="1"/>
        <v>0</v>
      </c>
      <c r="K45" s="1004" t="e">
        <f>SUM(F45+#REF!)</f>
        <v>#REF!</v>
      </c>
    </row>
    <row r="46" spans="1:11" ht="12">
      <c r="A46" s="1137"/>
      <c r="B46" s="260" t="s">
        <v>190</v>
      </c>
      <c r="C46" s="244"/>
      <c r="D46" s="214">
        <v>0</v>
      </c>
      <c r="E46" s="17"/>
      <c r="F46" s="217">
        <v>0</v>
      </c>
      <c r="G46" s="221"/>
      <c r="H46" s="217">
        <v>0</v>
      </c>
      <c r="I46" s="17"/>
      <c r="J46" s="1138">
        <f t="shared" si="1"/>
        <v>0</v>
      </c>
      <c r="K46" s="1004" t="e">
        <f>SUM(F46+#REF!)</f>
        <v>#REF!</v>
      </c>
    </row>
    <row r="47" spans="1:11" ht="12">
      <c r="A47" s="1137"/>
      <c r="B47" s="260" t="s">
        <v>5</v>
      </c>
      <c r="C47" s="244"/>
      <c r="D47" s="214">
        <v>0</v>
      </c>
      <c r="E47" s="17"/>
      <c r="F47" s="217">
        <v>0</v>
      </c>
      <c r="G47" s="221"/>
      <c r="H47" s="217">
        <v>0</v>
      </c>
      <c r="I47" s="17"/>
      <c r="J47" s="1138">
        <f t="shared" si="1"/>
        <v>0</v>
      </c>
      <c r="K47" s="1004" t="e">
        <f>SUM(F47+#REF!)</f>
        <v>#REF!</v>
      </c>
    </row>
    <row r="48" spans="1:11" ht="12">
      <c r="A48" s="1137"/>
      <c r="B48" s="260" t="s">
        <v>6</v>
      </c>
      <c r="C48" s="244"/>
      <c r="D48" s="214">
        <v>0</v>
      </c>
      <c r="E48" s="17"/>
      <c r="F48" s="217">
        <v>0</v>
      </c>
      <c r="G48" s="221"/>
      <c r="H48" s="217">
        <v>0</v>
      </c>
      <c r="I48" s="17"/>
      <c r="J48" s="1138">
        <f t="shared" si="1"/>
        <v>0</v>
      </c>
      <c r="K48" s="1004" t="e">
        <f>SUM(F48+#REF!)</f>
        <v>#REF!</v>
      </c>
    </row>
    <row r="49" spans="1:11" ht="12">
      <c r="A49" s="1137"/>
      <c r="B49" s="260" t="s">
        <v>191</v>
      </c>
      <c r="C49" s="244"/>
      <c r="D49" s="214">
        <v>0</v>
      </c>
      <c r="E49" s="17"/>
      <c r="F49" s="217">
        <v>0</v>
      </c>
      <c r="G49" s="221"/>
      <c r="H49" s="217">
        <v>0</v>
      </c>
      <c r="I49" s="17"/>
      <c r="J49" s="1138">
        <f t="shared" si="1"/>
        <v>0</v>
      </c>
      <c r="K49" s="1004" t="e">
        <f>SUM(F49+#REF!)</f>
        <v>#REF!</v>
      </c>
    </row>
    <row r="50" spans="1:11" ht="12">
      <c r="A50" s="1137"/>
      <c r="B50" s="260" t="s">
        <v>50</v>
      </c>
      <c r="C50" s="244"/>
      <c r="D50" s="214">
        <v>0</v>
      </c>
      <c r="E50" s="17"/>
      <c r="F50" s="217">
        <v>0</v>
      </c>
      <c r="G50" s="221"/>
      <c r="H50" s="217">
        <v>0</v>
      </c>
      <c r="I50" s="17"/>
      <c r="J50" s="1138">
        <f t="shared" si="1"/>
        <v>0</v>
      </c>
      <c r="K50" s="1004" t="e">
        <f>SUM(F50+#REF!)</f>
        <v>#REF!</v>
      </c>
    </row>
    <row r="51" spans="1:11" ht="12">
      <c r="A51" s="1137"/>
      <c r="B51" s="260" t="s">
        <v>192</v>
      </c>
      <c r="C51" s="244"/>
      <c r="D51" s="214">
        <v>0</v>
      </c>
      <c r="E51" s="17"/>
      <c r="F51" s="217">
        <v>0</v>
      </c>
      <c r="G51" s="221"/>
      <c r="H51" s="217">
        <v>0</v>
      </c>
      <c r="I51" s="17"/>
      <c r="J51" s="1138">
        <f t="shared" si="1"/>
        <v>0</v>
      </c>
      <c r="K51" s="1004" t="e">
        <f>SUM(F51+#REF!)</f>
        <v>#REF!</v>
      </c>
    </row>
    <row r="52" spans="1:11" ht="12">
      <c r="A52" s="1137"/>
      <c r="B52" s="260" t="s">
        <v>52</v>
      </c>
      <c r="C52" s="243"/>
      <c r="D52" s="214">
        <v>0</v>
      </c>
      <c r="E52" s="17"/>
      <c r="F52" s="217">
        <v>0</v>
      </c>
      <c r="G52" s="221"/>
      <c r="H52" s="217">
        <v>0</v>
      </c>
      <c r="I52" s="17"/>
      <c r="J52" s="1138">
        <f t="shared" si="1"/>
        <v>0</v>
      </c>
      <c r="K52" s="1004" t="e">
        <f>SUM(F52+#REF!)</f>
        <v>#REF!</v>
      </c>
    </row>
    <row r="53" spans="1:11" ht="12">
      <c r="A53" s="1137"/>
      <c r="B53" s="260" t="s">
        <v>193</v>
      </c>
      <c r="C53" s="244"/>
      <c r="D53" s="214">
        <v>0</v>
      </c>
      <c r="E53" s="17"/>
      <c r="F53" s="217">
        <v>0</v>
      </c>
      <c r="G53" s="221"/>
      <c r="H53" s="217">
        <v>0</v>
      </c>
      <c r="I53" s="17"/>
      <c r="J53" s="1138">
        <f t="shared" si="1"/>
        <v>0</v>
      </c>
      <c r="K53" s="1004" t="e">
        <f>SUM(F53+#REF!)</f>
        <v>#REF!</v>
      </c>
    </row>
    <row r="54" spans="1:11" ht="12">
      <c r="A54" s="1137"/>
      <c r="B54" s="260" t="s">
        <v>53</v>
      </c>
      <c r="C54" s="244" t="s">
        <v>187</v>
      </c>
      <c r="D54" s="214">
        <v>0</v>
      </c>
      <c r="E54" s="17"/>
      <c r="F54" s="217">
        <v>0</v>
      </c>
      <c r="G54" s="221"/>
      <c r="H54" s="217">
        <v>0</v>
      </c>
      <c r="I54" s="17"/>
      <c r="J54" s="1138">
        <f t="shared" si="1"/>
        <v>0</v>
      </c>
      <c r="K54" s="1004" t="e">
        <f>SUM(F54+#REF!)</f>
        <v>#REF!</v>
      </c>
    </row>
    <row r="55" spans="1:11" ht="12">
      <c r="A55" s="1137"/>
      <c r="B55" s="260" t="s">
        <v>54</v>
      </c>
      <c r="C55" s="244"/>
      <c r="D55" s="214">
        <v>0</v>
      </c>
      <c r="E55" s="17"/>
      <c r="F55" s="217">
        <v>0</v>
      </c>
      <c r="G55" s="221"/>
      <c r="H55" s="217">
        <v>0</v>
      </c>
      <c r="I55" s="17"/>
      <c r="J55" s="1138">
        <f t="shared" si="1"/>
        <v>0</v>
      </c>
      <c r="K55" s="1004" t="e">
        <f>SUM(F55+#REF!)</f>
        <v>#REF!</v>
      </c>
    </row>
    <row r="56" spans="1:11" ht="12">
      <c r="A56" s="1137"/>
      <c r="B56" s="260" t="s">
        <v>47</v>
      </c>
      <c r="C56" s="244"/>
      <c r="D56" s="214">
        <v>0</v>
      </c>
      <c r="E56" s="17"/>
      <c r="F56" s="217">
        <v>0</v>
      </c>
      <c r="G56" s="221"/>
      <c r="H56" s="217">
        <v>0</v>
      </c>
      <c r="I56" s="17"/>
      <c r="J56" s="1138">
        <f t="shared" si="1"/>
        <v>0</v>
      </c>
      <c r="K56" s="1004" t="e">
        <f>SUM(F56+#REF!)</f>
        <v>#REF!</v>
      </c>
    </row>
    <row r="57" spans="1:11" ht="12">
      <c r="A57" s="1137"/>
      <c r="B57" s="260" t="s">
        <v>55</v>
      </c>
      <c r="C57" s="244"/>
      <c r="D57" s="214">
        <v>0</v>
      </c>
      <c r="E57" s="17"/>
      <c r="F57" s="217">
        <v>0</v>
      </c>
      <c r="G57" s="221"/>
      <c r="H57" s="217">
        <v>0</v>
      </c>
      <c r="I57" s="17"/>
      <c r="J57" s="1138">
        <f t="shared" si="1"/>
        <v>0</v>
      </c>
      <c r="K57" s="1004" t="e">
        <f>SUM(F57+#REF!)</f>
        <v>#REF!</v>
      </c>
    </row>
    <row r="58" spans="1:11" ht="12">
      <c r="A58" s="1137"/>
      <c r="B58" s="260" t="s">
        <v>20</v>
      </c>
      <c r="C58" s="244"/>
      <c r="D58" s="214">
        <v>0</v>
      </c>
      <c r="E58" s="17"/>
      <c r="F58" s="217">
        <v>0</v>
      </c>
      <c r="G58" s="221"/>
      <c r="H58" s="217">
        <v>0</v>
      </c>
      <c r="I58" s="17"/>
      <c r="J58" s="1138">
        <f t="shared" si="1"/>
        <v>0</v>
      </c>
      <c r="K58" s="1004" t="e">
        <f>SUM(F58+#REF!)</f>
        <v>#REF!</v>
      </c>
    </row>
    <row r="59" spans="1:11" ht="12">
      <c r="A59" s="1137"/>
      <c r="B59" s="260" t="s">
        <v>56</v>
      </c>
      <c r="C59" s="244"/>
      <c r="D59" s="214">
        <v>0</v>
      </c>
      <c r="E59" s="17"/>
      <c r="F59" s="217">
        <v>0</v>
      </c>
      <c r="G59" s="221"/>
      <c r="H59" s="217">
        <v>0</v>
      </c>
      <c r="I59" s="17"/>
      <c r="J59" s="1138">
        <f t="shared" si="1"/>
        <v>0</v>
      </c>
      <c r="K59" s="1004" t="e">
        <f>SUM(F59+#REF!)</f>
        <v>#REF!</v>
      </c>
    </row>
    <row r="60" spans="1:11" ht="12">
      <c r="A60" s="1137"/>
      <c r="B60" s="260" t="s">
        <v>48</v>
      </c>
      <c r="C60" s="244"/>
      <c r="D60" s="214">
        <v>0</v>
      </c>
      <c r="E60" s="17"/>
      <c r="F60" s="217">
        <v>0</v>
      </c>
      <c r="G60" s="221"/>
      <c r="H60" s="217">
        <v>0</v>
      </c>
      <c r="I60" s="17"/>
      <c r="J60" s="1138">
        <f t="shared" si="1"/>
        <v>0</v>
      </c>
      <c r="K60" s="1004" t="e">
        <f>SUM(F60+#REF!)</f>
        <v>#REF!</v>
      </c>
    </row>
    <row r="61" spans="1:11" ht="12">
      <c r="A61" s="1137"/>
      <c r="B61" s="260" t="s">
        <v>194</v>
      </c>
      <c r="C61" s="244"/>
      <c r="D61" s="214">
        <v>0</v>
      </c>
      <c r="E61" s="17"/>
      <c r="F61" s="217">
        <v>0</v>
      </c>
      <c r="G61" s="221"/>
      <c r="H61" s="217">
        <v>0</v>
      </c>
      <c r="I61" s="17"/>
      <c r="J61" s="1138">
        <f t="shared" si="1"/>
        <v>0</v>
      </c>
      <c r="K61" s="1004" t="e">
        <f>SUM(F61+#REF!)</f>
        <v>#REF!</v>
      </c>
    </row>
    <row r="62" spans="1:11" ht="12">
      <c r="A62" s="1137"/>
      <c r="B62" s="260" t="s">
        <v>71</v>
      </c>
      <c r="C62" s="244"/>
      <c r="D62" s="214">
        <v>0</v>
      </c>
      <c r="E62" s="17"/>
      <c r="F62" s="217">
        <v>0</v>
      </c>
      <c r="G62" s="221"/>
      <c r="H62" s="217">
        <v>0</v>
      </c>
      <c r="I62" s="17"/>
      <c r="J62" s="1138">
        <f t="shared" ref="J62:J78" si="2">SUM(D62-F62-H62)</f>
        <v>0</v>
      </c>
      <c r="K62" s="1004" t="e">
        <f>SUM(F62+#REF!)</f>
        <v>#REF!</v>
      </c>
    </row>
    <row r="63" spans="1:11" ht="12">
      <c r="A63" s="1137"/>
      <c r="B63" s="260" t="s">
        <v>72</v>
      </c>
      <c r="C63" s="244"/>
      <c r="D63" s="214">
        <v>0</v>
      </c>
      <c r="E63" s="17"/>
      <c r="F63" s="217">
        <v>0</v>
      </c>
      <c r="G63" s="221"/>
      <c r="H63" s="217">
        <v>0</v>
      </c>
      <c r="I63" s="17"/>
      <c r="J63" s="1138">
        <f t="shared" si="2"/>
        <v>0</v>
      </c>
      <c r="K63" s="1004" t="e">
        <f>SUM(F63+#REF!)</f>
        <v>#REF!</v>
      </c>
    </row>
    <row r="64" spans="1:11" ht="12">
      <c r="A64" s="1137"/>
      <c r="B64" s="260" t="s">
        <v>72</v>
      </c>
      <c r="C64" s="244"/>
      <c r="D64" s="214">
        <v>0</v>
      </c>
      <c r="E64" s="17"/>
      <c r="F64" s="217">
        <v>0</v>
      </c>
      <c r="G64" s="221"/>
      <c r="H64" s="217">
        <v>0</v>
      </c>
      <c r="I64" s="17"/>
      <c r="J64" s="1138">
        <f t="shared" si="2"/>
        <v>0</v>
      </c>
      <c r="K64" s="1004" t="e">
        <f>SUM(F64+#REF!)</f>
        <v>#REF!</v>
      </c>
    </row>
    <row r="65" spans="1:18" ht="12">
      <c r="A65" s="1137"/>
      <c r="B65" s="260" t="s">
        <v>73</v>
      </c>
      <c r="C65" s="244" t="s">
        <v>187</v>
      </c>
      <c r="D65" s="214">
        <v>0</v>
      </c>
      <c r="E65" s="17"/>
      <c r="F65" s="217">
        <v>0</v>
      </c>
      <c r="G65" s="221"/>
      <c r="H65" s="217">
        <v>0</v>
      </c>
      <c r="I65" s="17"/>
      <c r="J65" s="1138">
        <f t="shared" si="2"/>
        <v>0</v>
      </c>
      <c r="K65" s="1004" t="e">
        <f>SUM(F65+#REF!)</f>
        <v>#REF!</v>
      </c>
    </row>
    <row r="66" spans="1:18" ht="12">
      <c r="A66" s="1137"/>
      <c r="B66" s="260" t="s">
        <v>182</v>
      </c>
      <c r="C66" s="244"/>
      <c r="D66" s="214">
        <v>0</v>
      </c>
      <c r="E66" s="17"/>
      <c r="F66" s="217">
        <v>0</v>
      </c>
      <c r="G66" s="221"/>
      <c r="H66" s="217">
        <v>0</v>
      </c>
      <c r="I66" s="17"/>
      <c r="J66" s="1138">
        <f t="shared" si="2"/>
        <v>0</v>
      </c>
      <c r="K66" s="1004" t="e">
        <f>SUM(F66+#REF!)</f>
        <v>#REF!</v>
      </c>
    </row>
    <row r="67" spans="1:18" ht="12">
      <c r="A67" s="1137"/>
      <c r="B67" s="260" t="s">
        <v>183</v>
      </c>
      <c r="C67" s="244"/>
      <c r="D67" s="214">
        <v>0</v>
      </c>
      <c r="E67" s="17"/>
      <c r="F67" s="217">
        <v>0</v>
      </c>
      <c r="G67" s="221"/>
      <c r="H67" s="217">
        <v>0</v>
      </c>
      <c r="I67" s="17"/>
      <c r="J67" s="1138">
        <f t="shared" si="2"/>
        <v>0</v>
      </c>
      <c r="K67" s="1004" t="e">
        <f>SUM(F67+#REF!)</f>
        <v>#REF!</v>
      </c>
    </row>
    <row r="68" spans="1:18" ht="12">
      <c r="A68" s="1137"/>
      <c r="B68" s="260" t="s">
        <v>184</v>
      </c>
      <c r="C68" s="244"/>
      <c r="D68" s="214">
        <v>0</v>
      </c>
      <c r="E68" s="17"/>
      <c r="F68" s="217">
        <v>0</v>
      </c>
      <c r="G68" s="221"/>
      <c r="H68" s="217">
        <v>0</v>
      </c>
      <c r="I68" s="17"/>
      <c r="J68" s="1138">
        <f t="shared" si="2"/>
        <v>0</v>
      </c>
      <c r="K68" s="1004" t="e">
        <f>SUM(F68+#REF!)</f>
        <v>#REF!</v>
      </c>
    </row>
    <row r="69" spans="1:18" ht="12">
      <c r="A69" s="1137"/>
      <c r="B69" s="260" t="s">
        <v>106</v>
      </c>
      <c r="C69" s="244"/>
      <c r="D69" s="214">
        <v>0</v>
      </c>
      <c r="E69" s="17"/>
      <c r="F69" s="217">
        <v>0</v>
      </c>
      <c r="G69" s="221"/>
      <c r="H69" s="217">
        <v>0</v>
      </c>
      <c r="I69" s="18"/>
      <c r="J69" s="1138">
        <f t="shared" si="2"/>
        <v>0</v>
      </c>
      <c r="K69" s="1004" t="e">
        <f>SUM(F69+#REF!)</f>
        <v>#REF!</v>
      </c>
    </row>
    <row r="70" spans="1:18" ht="12">
      <c r="A70" s="1137"/>
      <c r="B70" s="260" t="s">
        <v>107</v>
      </c>
      <c r="C70" s="244"/>
      <c r="D70" s="214">
        <v>0</v>
      </c>
      <c r="E70" s="17"/>
      <c r="F70" s="217">
        <v>0</v>
      </c>
      <c r="G70" s="221"/>
      <c r="H70" s="217">
        <v>0</v>
      </c>
      <c r="I70" s="17"/>
      <c r="J70" s="1138">
        <f t="shared" si="2"/>
        <v>0</v>
      </c>
      <c r="K70" s="1004" t="e">
        <f>SUM(F70+#REF!)</f>
        <v>#REF!</v>
      </c>
    </row>
    <row r="71" spans="1:18" ht="12">
      <c r="A71" s="1137"/>
      <c r="B71" s="260" t="s">
        <v>57</v>
      </c>
      <c r="C71" s="244" t="s">
        <v>187</v>
      </c>
      <c r="D71" s="214">
        <v>0</v>
      </c>
      <c r="E71" s="17"/>
      <c r="F71" s="217">
        <v>0</v>
      </c>
      <c r="G71" s="221"/>
      <c r="H71" s="217">
        <v>0</v>
      </c>
      <c r="I71" s="19"/>
      <c r="J71" s="1138">
        <f t="shared" si="2"/>
        <v>0</v>
      </c>
      <c r="K71" s="1004" t="e">
        <f>SUM(F71+#REF!)</f>
        <v>#REF!</v>
      </c>
    </row>
    <row r="72" spans="1:18" ht="12">
      <c r="A72" s="1137"/>
      <c r="B72" s="260" t="s">
        <v>108</v>
      </c>
      <c r="C72" s="244"/>
      <c r="D72" s="214">
        <v>0</v>
      </c>
      <c r="E72" s="17"/>
      <c r="F72" s="217">
        <v>0</v>
      </c>
      <c r="G72" s="221"/>
      <c r="H72" s="217">
        <v>0</v>
      </c>
      <c r="I72" s="17"/>
      <c r="J72" s="1138">
        <f t="shared" si="2"/>
        <v>0</v>
      </c>
      <c r="K72" s="1004" t="e">
        <f>SUM(F72+#REF!)</f>
        <v>#REF!</v>
      </c>
    </row>
    <row r="73" spans="1:18" ht="12">
      <c r="A73" s="1137"/>
      <c r="B73" s="260" t="s">
        <v>7</v>
      </c>
      <c r="C73" s="244" t="s">
        <v>187</v>
      </c>
      <c r="D73" s="214">
        <v>0</v>
      </c>
      <c r="E73" s="17"/>
      <c r="F73" s="217">
        <v>0</v>
      </c>
      <c r="G73" s="221"/>
      <c r="H73" s="217">
        <v>0</v>
      </c>
      <c r="I73" s="17"/>
      <c r="J73" s="1138">
        <f t="shared" si="2"/>
        <v>0</v>
      </c>
      <c r="K73" s="1004" t="e">
        <f>SUM(F73+#REF!)</f>
        <v>#REF!</v>
      </c>
    </row>
    <row r="74" spans="1:18" ht="12">
      <c r="A74" s="1137"/>
      <c r="B74" s="260" t="s">
        <v>109</v>
      </c>
      <c r="C74" s="244" t="s">
        <v>187</v>
      </c>
      <c r="D74" s="214">
        <v>0</v>
      </c>
      <c r="E74" s="17"/>
      <c r="F74" s="217">
        <v>0</v>
      </c>
      <c r="G74" s="221"/>
      <c r="H74" s="217">
        <v>0</v>
      </c>
      <c r="I74" s="19"/>
      <c r="J74" s="1138">
        <f t="shared" si="2"/>
        <v>0</v>
      </c>
      <c r="K74" s="1004" t="e">
        <f>SUM(F74+#REF!)</f>
        <v>#REF!</v>
      </c>
    </row>
    <row r="75" spans="1:18" ht="12">
      <c r="A75" s="1137"/>
      <c r="B75" s="260" t="s">
        <v>58</v>
      </c>
      <c r="C75" s="244" t="s">
        <v>187</v>
      </c>
      <c r="D75" s="214">
        <v>0</v>
      </c>
      <c r="E75" s="17"/>
      <c r="F75" s="217">
        <v>0</v>
      </c>
      <c r="G75" s="221"/>
      <c r="H75" s="217">
        <v>0</v>
      </c>
      <c r="I75" s="17"/>
      <c r="J75" s="1138">
        <f t="shared" si="2"/>
        <v>0</v>
      </c>
      <c r="K75" s="1004"/>
    </row>
    <row r="76" spans="1:18" ht="12">
      <c r="A76" s="1137"/>
      <c r="B76" s="260" t="s">
        <v>110</v>
      </c>
      <c r="C76" s="244"/>
      <c r="D76" s="214">
        <v>0</v>
      </c>
      <c r="E76" s="17"/>
      <c r="F76" s="217">
        <v>0</v>
      </c>
      <c r="G76" s="221"/>
      <c r="H76" s="217">
        <v>0</v>
      </c>
      <c r="I76" s="19"/>
      <c r="J76" s="1138">
        <f t="shared" si="2"/>
        <v>0</v>
      </c>
      <c r="K76" s="1004"/>
      <c r="R76" s="21" t="s">
        <v>187</v>
      </c>
    </row>
    <row r="77" spans="1:18" ht="12">
      <c r="A77" s="1137"/>
      <c r="B77" s="260" t="s">
        <v>111</v>
      </c>
      <c r="C77" s="244"/>
      <c r="D77" s="214">
        <v>0</v>
      </c>
      <c r="E77" s="17"/>
      <c r="F77" s="217">
        <v>0</v>
      </c>
      <c r="G77" s="221"/>
      <c r="H77" s="217">
        <v>0</v>
      </c>
      <c r="I77" s="19"/>
      <c r="J77" s="1138">
        <f t="shared" si="2"/>
        <v>0</v>
      </c>
      <c r="K77" s="1004"/>
    </row>
    <row r="78" spans="1:18" ht="12">
      <c r="A78" s="1137"/>
      <c r="B78" s="260" t="s">
        <v>112</v>
      </c>
      <c r="C78" s="244"/>
      <c r="D78" s="214">
        <v>0</v>
      </c>
      <c r="E78" s="17"/>
      <c r="F78" s="217">
        <v>0</v>
      </c>
      <c r="G78" s="221"/>
      <c r="H78" s="217">
        <v>0</v>
      </c>
      <c r="I78" s="19"/>
      <c r="J78" s="1138">
        <f t="shared" si="2"/>
        <v>0</v>
      </c>
      <c r="K78" s="1004"/>
    </row>
    <row r="79" spans="1:18" ht="12.6" thickBot="1">
      <c r="A79" s="1142"/>
      <c r="B79" s="1143" t="s">
        <v>59</v>
      </c>
      <c r="C79" s="1144"/>
      <c r="D79" s="1145">
        <f>SUM(D45:D78)</f>
        <v>0</v>
      </c>
      <c r="E79" s="1146"/>
      <c r="F79" s="1145">
        <f>SUM(F45:F78)</f>
        <v>0</v>
      </c>
      <c r="G79" s="1146"/>
      <c r="H79" s="1145">
        <f>SUM(H45:H78)</f>
        <v>0</v>
      </c>
      <c r="I79" s="1146"/>
      <c r="J79" s="1147">
        <f>SUM(J45:J78)</f>
        <v>0</v>
      </c>
      <c r="K79" s="1007" t="e">
        <f>SUM(F79+#REF!)</f>
        <v>#REF!</v>
      </c>
    </row>
    <row r="80" spans="1:18" ht="12.6" thickBot="1">
      <c r="A80" s="2"/>
      <c r="B80" s="1148"/>
      <c r="C80" s="1149"/>
      <c r="D80" s="1150" t="s">
        <v>126</v>
      </c>
      <c r="E80" s="1150"/>
      <c r="F80" s="1150" t="s">
        <v>76</v>
      </c>
      <c r="G80" s="1150"/>
      <c r="H80" s="1150" t="s">
        <v>77</v>
      </c>
      <c r="I80" s="1150"/>
      <c r="J80" s="1124" t="s">
        <v>86</v>
      </c>
      <c r="K80" s="1005"/>
    </row>
    <row r="81" spans="1:58" s="6" customFormat="1" ht="12">
      <c r="A81" s="1151" t="s">
        <v>270</v>
      </c>
      <c r="B81" s="1152" t="s">
        <v>128</v>
      </c>
      <c r="C81" s="1128" t="s">
        <v>370</v>
      </c>
      <c r="D81" s="1153" t="s">
        <v>188</v>
      </c>
      <c r="E81" s="1130"/>
      <c r="F81" s="1154" t="s">
        <v>81</v>
      </c>
      <c r="G81" s="1155"/>
      <c r="H81" s="1156" t="s">
        <v>79</v>
      </c>
      <c r="I81" s="1130"/>
      <c r="J81" s="1132" t="s">
        <v>129</v>
      </c>
      <c r="K81" s="1006"/>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row>
    <row r="82" spans="1:58" s="6" customFormat="1" ht="12">
      <c r="A82" s="1157"/>
      <c r="B82" s="261"/>
      <c r="C82" s="7" t="s">
        <v>34</v>
      </c>
      <c r="D82" s="218" t="s">
        <v>185</v>
      </c>
      <c r="E82" s="15"/>
      <c r="F82" s="246" t="s">
        <v>78</v>
      </c>
      <c r="G82" s="225"/>
      <c r="H82" s="224" t="s">
        <v>80</v>
      </c>
      <c r="I82" s="15"/>
      <c r="J82" s="1134" t="s">
        <v>33</v>
      </c>
      <c r="K82" s="1006"/>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row>
    <row r="83" spans="1:58" s="6" customFormat="1" ht="12">
      <c r="A83" s="1157"/>
      <c r="B83" s="261"/>
      <c r="C83" s="1545" t="s">
        <v>369</v>
      </c>
      <c r="D83" s="218" t="s">
        <v>32</v>
      </c>
      <c r="E83" s="15"/>
      <c r="F83" s="246" t="s">
        <v>32</v>
      </c>
      <c r="G83" s="225"/>
      <c r="H83" s="224" t="s">
        <v>142</v>
      </c>
      <c r="I83" s="15"/>
      <c r="J83" s="1134"/>
      <c r="K83" s="1006"/>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row>
    <row r="84" spans="1:58" s="6" customFormat="1" ht="12.6" thickBot="1">
      <c r="A84" s="1158"/>
      <c r="B84" s="262"/>
      <c r="C84" s="1546"/>
      <c r="D84" s="219"/>
      <c r="E84" s="9"/>
      <c r="F84" s="247" t="s">
        <v>317</v>
      </c>
      <c r="G84" s="226"/>
      <c r="H84" s="227"/>
      <c r="I84" s="9"/>
      <c r="J84" s="1136" t="s">
        <v>187</v>
      </c>
      <c r="K84" s="1006"/>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row>
    <row r="85" spans="1:58" ht="12">
      <c r="A85" s="1137"/>
      <c r="B85" s="260" t="s">
        <v>113</v>
      </c>
      <c r="C85" s="245"/>
      <c r="D85" s="214">
        <v>0</v>
      </c>
      <c r="E85" s="17"/>
      <c r="F85" s="217">
        <v>0</v>
      </c>
      <c r="G85" s="221"/>
      <c r="H85" s="217">
        <v>0</v>
      </c>
      <c r="I85" s="20"/>
      <c r="J85" s="1138">
        <f t="shared" ref="J85:J93" si="3">SUM(D85-F85-H85)</f>
        <v>0</v>
      </c>
      <c r="K85" s="1004" t="e">
        <f>SUM(F85+#REF!)</f>
        <v>#REF!</v>
      </c>
    </row>
    <row r="86" spans="1:58" ht="12">
      <c r="A86" s="1137"/>
      <c r="B86" s="260" t="s">
        <v>114</v>
      </c>
      <c r="C86" s="244"/>
      <c r="D86" s="214">
        <v>0</v>
      </c>
      <c r="E86" s="17"/>
      <c r="F86" s="217">
        <v>0</v>
      </c>
      <c r="G86" s="221"/>
      <c r="H86" s="217">
        <v>0</v>
      </c>
      <c r="I86" s="17"/>
      <c r="J86" s="1138">
        <f t="shared" si="3"/>
        <v>0</v>
      </c>
      <c r="K86" s="1004" t="e">
        <f>SUM(F86+#REF!)</f>
        <v>#REF!</v>
      </c>
    </row>
    <row r="87" spans="1:58" ht="12">
      <c r="A87" s="1137"/>
      <c r="B87" s="260" t="s">
        <v>115</v>
      </c>
      <c r="C87" s="244"/>
      <c r="D87" s="214">
        <v>0</v>
      </c>
      <c r="E87" s="17"/>
      <c r="F87" s="217">
        <v>0</v>
      </c>
      <c r="G87" s="221"/>
      <c r="H87" s="217">
        <v>0</v>
      </c>
      <c r="I87" s="17"/>
      <c r="J87" s="1138">
        <f t="shared" si="3"/>
        <v>0</v>
      </c>
      <c r="K87" s="1004" t="e">
        <f>SUM(F87+#REF!)</f>
        <v>#REF!</v>
      </c>
    </row>
    <row r="88" spans="1:58" ht="12">
      <c r="A88" s="1137"/>
      <c r="B88" s="260" t="s">
        <v>116</v>
      </c>
      <c r="C88" s="244"/>
      <c r="D88" s="214">
        <v>0</v>
      </c>
      <c r="E88" s="17"/>
      <c r="F88" s="217">
        <v>0</v>
      </c>
      <c r="G88" s="221"/>
      <c r="H88" s="217">
        <v>0</v>
      </c>
      <c r="I88" s="17"/>
      <c r="J88" s="1138">
        <f t="shared" si="3"/>
        <v>0</v>
      </c>
      <c r="K88" s="1004" t="e">
        <f>SUM(F88+#REF!)</f>
        <v>#REF!</v>
      </c>
    </row>
    <row r="89" spans="1:58" ht="12">
      <c r="A89" s="1137"/>
      <c r="B89" s="260" t="s">
        <v>117</v>
      </c>
      <c r="C89" s="244"/>
      <c r="D89" s="214">
        <v>0</v>
      </c>
      <c r="E89" s="17"/>
      <c r="F89" s="217">
        <v>0</v>
      </c>
      <c r="G89" s="221"/>
      <c r="H89" s="217">
        <v>0</v>
      </c>
      <c r="I89" s="17"/>
      <c r="J89" s="1138">
        <f t="shared" si="3"/>
        <v>0</v>
      </c>
      <c r="K89" s="1004" t="e">
        <f>SUM(F89+#REF!)</f>
        <v>#REF!</v>
      </c>
    </row>
    <row r="90" spans="1:58" ht="12">
      <c r="A90" s="1137"/>
      <c r="B90" s="260" t="s">
        <v>118</v>
      </c>
      <c r="C90" s="244" t="s">
        <v>187</v>
      </c>
      <c r="D90" s="214">
        <v>0</v>
      </c>
      <c r="E90" s="17"/>
      <c r="F90" s="217">
        <v>0</v>
      </c>
      <c r="G90" s="221"/>
      <c r="H90" s="217">
        <v>0</v>
      </c>
      <c r="I90" s="17"/>
      <c r="J90" s="1138">
        <f t="shared" si="3"/>
        <v>0</v>
      </c>
      <c r="K90" s="1004" t="e">
        <f>SUM(F90+#REF!)</f>
        <v>#REF!</v>
      </c>
    </row>
    <row r="91" spans="1:58" ht="12">
      <c r="A91" s="1137"/>
      <c r="B91" s="260" t="s">
        <v>51</v>
      </c>
      <c r="C91" s="244" t="s">
        <v>187</v>
      </c>
      <c r="D91" s="214">
        <v>0</v>
      </c>
      <c r="E91" s="17"/>
      <c r="F91" s="217">
        <v>0</v>
      </c>
      <c r="G91" s="221"/>
      <c r="H91" s="217">
        <v>0</v>
      </c>
      <c r="I91" s="17"/>
      <c r="J91" s="1138">
        <f t="shared" si="3"/>
        <v>0</v>
      </c>
      <c r="K91" s="1004" t="e">
        <f>SUM(F91+#REF!)</f>
        <v>#REF!</v>
      </c>
    </row>
    <row r="92" spans="1:58" ht="12">
      <c r="A92" s="1137"/>
      <c r="B92" s="260" t="s">
        <v>119</v>
      </c>
      <c r="C92" s="244" t="s">
        <v>187</v>
      </c>
      <c r="D92" s="214">
        <v>0</v>
      </c>
      <c r="E92" s="17"/>
      <c r="F92" s="217">
        <v>0</v>
      </c>
      <c r="G92" s="221"/>
      <c r="H92" s="217">
        <v>0</v>
      </c>
      <c r="I92" s="17"/>
      <c r="J92" s="1138">
        <f t="shared" si="3"/>
        <v>0</v>
      </c>
      <c r="K92" s="1004" t="e">
        <f>SUM(F92+#REF!)</f>
        <v>#REF!</v>
      </c>
      <c r="N92" s="56"/>
    </row>
    <row r="93" spans="1:58" ht="12">
      <c r="A93" s="1137"/>
      <c r="B93" s="260" t="s">
        <v>130</v>
      </c>
      <c r="C93" s="244"/>
      <c r="D93" s="214">
        <v>0</v>
      </c>
      <c r="E93" s="17"/>
      <c r="F93" s="217">
        <v>0</v>
      </c>
      <c r="G93" s="221"/>
      <c r="H93" s="217">
        <v>0</v>
      </c>
      <c r="I93" s="17"/>
      <c r="J93" s="1138">
        <f t="shared" si="3"/>
        <v>0</v>
      </c>
      <c r="K93" s="1008" t="e">
        <f>SUM(F93+#REF!)</f>
        <v>#REF!</v>
      </c>
    </row>
    <row r="94" spans="1:58" ht="12">
      <c r="A94" s="1159"/>
      <c r="B94" s="479" t="s">
        <v>62</v>
      </c>
      <c r="C94" s="480"/>
      <c r="D94" s="255">
        <f>SUM(D85:D93)</f>
        <v>0</v>
      </c>
      <c r="E94" s="256"/>
      <c r="F94" s="257">
        <f>SUM(F85:F93)</f>
        <v>0</v>
      </c>
      <c r="G94" s="256"/>
      <c r="H94" s="257">
        <f>SUM(H85:H93)</f>
        <v>0</v>
      </c>
      <c r="I94" s="256"/>
      <c r="J94" s="1160">
        <f>SUM(J85:J93)</f>
        <v>0</v>
      </c>
      <c r="K94" s="1009" t="e">
        <f>SUM(F94+#REF!)</f>
        <v>#REF!</v>
      </c>
    </row>
    <row r="95" spans="1:58" ht="12.6" thickBot="1">
      <c r="A95" s="1161"/>
      <c r="B95" s="474" t="s">
        <v>63</v>
      </c>
      <c r="C95" s="481"/>
      <c r="D95" s="258">
        <f>SUM(D94,D79,D44)</f>
        <v>0</v>
      </c>
      <c r="E95" s="259"/>
      <c r="F95" s="258">
        <f>SUM(F94,F79,F44)</f>
        <v>0</v>
      </c>
      <c r="G95" s="259"/>
      <c r="H95" s="258">
        <f>SUM(H94,H79,H44)</f>
        <v>0</v>
      </c>
      <c r="I95" s="259"/>
      <c r="J95" s="1140">
        <f>SUM(J94,J79,J44)</f>
        <v>0</v>
      </c>
      <c r="K95" s="1007" t="e">
        <f>SUM(F95+#REF!)</f>
        <v>#REF!</v>
      </c>
    </row>
    <row r="96" spans="1:58" ht="12.6" thickTop="1">
      <c r="A96" s="1137"/>
      <c r="B96" s="260" t="s">
        <v>64</v>
      </c>
      <c r="C96" s="244"/>
      <c r="D96" s="214">
        <v>0</v>
      </c>
      <c r="E96" s="17"/>
      <c r="F96" s="217">
        <v>0</v>
      </c>
      <c r="G96" s="221"/>
      <c r="H96" s="217">
        <v>0</v>
      </c>
      <c r="I96" s="17"/>
      <c r="J96" s="1138">
        <f t="shared" ref="J96:J106" si="4">SUM(D96-F96-H96)</f>
        <v>0</v>
      </c>
      <c r="K96" s="1004"/>
    </row>
    <row r="97" spans="1:11" ht="12">
      <c r="A97" s="1137"/>
      <c r="B97" s="1162" t="s">
        <v>8</v>
      </c>
      <c r="C97" s="240" t="s">
        <v>187</v>
      </c>
      <c r="D97" s="214">
        <v>0</v>
      </c>
      <c r="E97" s="17"/>
      <c r="F97" s="217">
        <v>0</v>
      </c>
      <c r="G97" s="221"/>
      <c r="H97" s="217">
        <v>0</v>
      </c>
      <c r="I97" s="17"/>
      <c r="J97" s="1138">
        <f t="shared" si="4"/>
        <v>0</v>
      </c>
      <c r="K97" s="1010"/>
    </row>
    <row r="98" spans="1:11" ht="12">
      <c r="A98" s="1137"/>
      <c r="B98" s="260" t="s">
        <v>9</v>
      </c>
      <c r="C98" s="244"/>
      <c r="D98" s="214">
        <v>0</v>
      </c>
      <c r="E98" s="17"/>
      <c r="F98" s="217">
        <v>0</v>
      </c>
      <c r="G98" s="221"/>
      <c r="H98" s="217">
        <v>0</v>
      </c>
      <c r="I98" s="17"/>
      <c r="J98" s="1138">
        <f t="shared" si="4"/>
        <v>0</v>
      </c>
      <c r="K98" s="1004"/>
    </row>
    <row r="99" spans="1:11" ht="12">
      <c r="A99" s="1137"/>
      <c r="B99" s="260" t="s">
        <v>271</v>
      </c>
      <c r="C99" s="244"/>
      <c r="D99" s="214">
        <v>0</v>
      </c>
      <c r="E99" s="17"/>
      <c r="F99" s="217">
        <v>0</v>
      </c>
      <c r="G99" s="221"/>
      <c r="H99" s="217">
        <v>0</v>
      </c>
      <c r="I99" s="17"/>
      <c r="J99" s="1138">
        <f>SUM(D99-F99-H99)</f>
        <v>0</v>
      </c>
      <c r="K99" s="1004"/>
    </row>
    <row r="100" spans="1:11" ht="12">
      <c r="A100" s="1137"/>
      <c r="B100" s="260" t="s">
        <v>272</v>
      </c>
      <c r="C100" s="244" t="s">
        <v>187</v>
      </c>
      <c r="D100" s="214">
        <v>0</v>
      </c>
      <c r="E100" s="17"/>
      <c r="F100" s="217">
        <v>0</v>
      </c>
      <c r="G100" s="221"/>
      <c r="H100" s="217">
        <v>0</v>
      </c>
      <c r="I100" s="17"/>
      <c r="J100" s="1138">
        <f t="shared" si="4"/>
        <v>0</v>
      </c>
      <c r="K100" s="1004"/>
    </row>
    <row r="101" spans="1:11" ht="12">
      <c r="A101" s="1137"/>
      <c r="B101" s="260" t="s">
        <v>10</v>
      </c>
      <c r="C101" s="244" t="s">
        <v>187</v>
      </c>
      <c r="D101" s="214">
        <v>0</v>
      </c>
      <c r="E101" s="17"/>
      <c r="F101" s="217">
        <v>0</v>
      </c>
      <c r="G101" s="221"/>
      <c r="H101" s="217">
        <v>0</v>
      </c>
      <c r="I101" s="17"/>
      <c r="J101" s="1138">
        <f t="shared" si="4"/>
        <v>0</v>
      </c>
      <c r="K101" s="1004"/>
    </row>
    <row r="102" spans="1:11" ht="12">
      <c r="A102" s="1137"/>
      <c r="B102" s="260" t="s">
        <v>11</v>
      </c>
      <c r="C102" s="244"/>
      <c r="D102" s="214">
        <v>0</v>
      </c>
      <c r="E102" s="17"/>
      <c r="F102" s="217">
        <v>0</v>
      </c>
      <c r="G102" s="221"/>
      <c r="H102" s="217">
        <v>0</v>
      </c>
      <c r="I102" s="17"/>
      <c r="J102" s="1138">
        <f t="shared" si="4"/>
        <v>0</v>
      </c>
      <c r="K102" s="1004"/>
    </row>
    <row r="103" spans="1:11" ht="12">
      <c r="A103" s="1137"/>
      <c r="B103" s="260" t="s">
        <v>273</v>
      </c>
      <c r="C103" s="244" t="s">
        <v>187</v>
      </c>
      <c r="D103" s="214">
        <v>0</v>
      </c>
      <c r="E103" s="17"/>
      <c r="F103" s="217">
        <v>0</v>
      </c>
      <c r="G103" s="221"/>
      <c r="H103" s="217">
        <v>0</v>
      </c>
      <c r="I103" s="17"/>
      <c r="J103" s="1138">
        <f>SUM(D103-F103-H103)</f>
        <v>0</v>
      </c>
      <c r="K103" s="1004"/>
    </row>
    <row r="104" spans="1:11" ht="12">
      <c r="A104" s="1137"/>
      <c r="B104" s="260" t="s">
        <v>12</v>
      </c>
      <c r="C104" s="244" t="s">
        <v>187</v>
      </c>
      <c r="D104" s="214">
        <v>0</v>
      </c>
      <c r="E104" s="17"/>
      <c r="F104" s="217">
        <v>0</v>
      </c>
      <c r="G104" s="221"/>
      <c r="H104" s="217">
        <v>0</v>
      </c>
      <c r="I104" s="17"/>
      <c r="J104" s="1138">
        <f t="shared" si="4"/>
        <v>0</v>
      </c>
      <c r="K104" s="1004"/>
    </row>
    <row r="105" spans="1:11" ht="12">
      <c r="A105" s="1137"/>
      <c r="B105" s="260" t="s">
        <v>13</v>
      </c>
      <c r="C105" s="244"/>
      <c r="D105" s="214">
        <v>0</v>
      </c>
      <c r="E105" s="17"/>
      <c r="F105" s="217">
        <v>0</v>
      </c>
      <c r="G105" s="221"/>
      <c r="H105" s="217">
        <v>0</v>
      </c>
      <c r="I105" s="17"/>
      <c r="J105" s="1138">
        <f t="shared" si="4"/>
        <v>0</v>
      </c>
      <c r="K105" s="1004"/>
    </row>
    <row r="106" spans="1:11" ht="12">
      <c r="A106" s="1137"/>
      <c r="B106" s="260" t="s">
        <v>65</v>
      </c>
      <c r="C106" s="496" t="str">
        <f>IF(J128="YES","NB: cap exceeded","")</f>
        <v/>
      </c>
      <c r="D106" s="214">
        <v>0</v>
      </c>
      <c r="E106" s="17"/>
      <c r="F106" s="217">
        <v>0</v>
      </c>
      <c r="G106" s="221"/>
      <c r="H106" s="217">
        <v>0</v>
      </c>
      <c r="I106" s="17"/>
      <c r="J106" s="1138">
        <f t="shared" si="4"/>
        <v>0</v>
      </c>
      <c r="K106" s="1004" t="e">
        <f>SUM(F106+#REF!)</f>
        <v>#REF!</v>
      </c>
    </row>
    <row r="107" spans="1:11" ht="12.6" thickBot="1">
      <c r="A107" s="1137"/>
      <c r="B107" s="482" t="s">
        <v>66</v>
      </c>
      <c r="C107" s="483"/>
      <c r="D107" s="253">
        <f>SUM(D96:D106)</f>
        <v>0</v>
      </c>
      <c r="E107" s="254"/>
      <c r="F107" s="253">
        <f>SUM(F96:F106)</f>
        <v>0</v>
      </c>
      <c r="G107" s="254"/>
      <c r="H107" s="253">
        <f>SUM(H96:H106)</f>
        <v>0</v>
      </c>
      <c r="I107" s="254"/>
      <c r="J107" s="1163">
        <f>SUM(J96:J106)</f>
        <v>0</v>
      </c>
      <c r="K107" s="1007" t="e">
        <f>SUM(F107+#REF!)</f>
        <v>#REF!</v>
      </c>
    </row>
    <row r="108" spans="1:11" ht="12.6" thickTop="1">
      <c r="A108" s="1137"/>
      <c r="B108" s="260" t="s">
        <v>67</v>
      </c>
      <c r="C108" s="243"/>
      <c r="D108" s="214">
        <v>0</v>
      </c>
      <c r="E108" s="17"/>
      <c r="F108" s="217">
        <v>0</v>
      </c>
      <c r="G108" s="221"/>
      <c r="H108" s="217">
        <v>0</v>
      </c>
      <c r="I108" s="17"/>
      <c r="J108" s="1138">
        <f t="shared" ref="J108:J114" si="5">SUM(D108-F108-H108)</f>
        <v>0</v>
      </c>
      <c r="K108" s="1004" t="e">
        <f>SUM(F108+#REF!)</f>
        <v>#REF!</v>
      </c>
    </row>
    <row r="109" spans="1:11" ht="12">
      <c r="A109" s="1137"/>
      <c r="B109" s="260" t="s">
        <v>68</v>
      </c>
      <c r="C109" s="243"/>
      <c r="D109" s="214">
        <v>0</v>
      </c>
      <c r="E109" s="17"/>
      <c r="F109" s="217">
        <v>0</v>
      </c>
      <c r="G109" s="221"/>
      <c r="H109" s="217">
        <v>0</v>
      </c>
      <c r="I109" s="17"/>
      <c r="J109" s="1138">
        <f t="shared" si="5"/>
        <v>0</v>
      </c>
      <c r="K109" s="1004"/>
    </row>
    <row r="110" spans="1:11" ht="12">
      <c r="A110" s="1137"/>
      <c r="B110" s="260" t="s">
        <v>2</v>
      </c>
      <c r="C110" s="244" t="s">
        <v>187</v>
      </c>
      <c r="D110" s="214">
        <v>0</v>
      </c>
      <c r="E110" s="17"/>
      <c r="F110" s="217">
        <v>0</v>
      </c>
      <c r="G110" s="221"/>
      <c r="H110" s="217">
        <v>0</v>
      </c>
      <c r="I110" s="17"/>
      <c r="J110" s="1138">
        <f t="shared" si="5"/>
        <v>0</v>
      </c>
      <c r="K110" s="1004"/>
    </row>
    <row r="111" spans="1:11" ht="12">
      <c r="A111" s="1137"/>
      <c r="B111" s="260" t="s">
        <v>3</v>
      </c>
      <c r="C111" s="243"/>
      <c r="D111" s="214">
        <v>0</v>
      </c>
      <c r="E111" s="17"/>
      <c r="F111" s="217">
        <v>0</v>
      </c>
      <c r="G111" s="221"/>
      <c r="H111" s="217">
        <v>0</v>
      </c>
      <c r="I111" s="17"/>
      <c r="J111" s="1138">
        <f t="shared" si="5"/>
        <v>0</v>
      </c>
      <c r="K111" s="1004" t="e">
        <f>SUM(F111+#REF!)</f>
        <v>#REF!</v>
      </c>
    </row>
    <row r="112" spans="1:11" ht="12">
      <c r="A112" s="1137"/>
      <c r="B112" s="260" t="s">
        <v>82</v>
      </c>
      <c r="C112" s="243"/>
      <c r="D112" s="214">
        <v>0</v>
      </c>
      <c r="E112" s="17"/>
      <c r="F112" s="217">
        <v>0</v>
      </c>
      <c r="G112" s="221"/>
      <c r="H112" s="217">
        <v>0</v>
      </c>
      <c r="I112" s="17"/>
      <c r="J112" s="1164">
        <f>SUM(D112-F112-H112)</f>
        <v>0</v>
      </c>
      <c r="K112" s="1004" t="e">
        <f>SUM(F112+#REF!)</f>
        <v>#REF!</v>
      </c>
    </row>
    <row r="113" spans="1:58" ht="12">
      <c r="A113" s="1137"/>
      <c r="B113" s="263" t="s">
        <v>75</v>
      </c>
      <c r="C113" s="500" t="s">
        <v>318</v>
      </c>
      <c r="D113" s="267">
        <v>0</v>
      </c>
      <c r="E113" s="60"/>
      <c r="F113" s="268"/>
      <c r="G113" s="269"/>
      <c r="H113" s="270">
        <v>0</v>
      </c>
      <c r="I113" s="271"/>
      <c r="J113" s="1164">
        <f t="shared" si="5"/>
        <v>0</v>
      </c>
      <c r="K113" s="1004"/>
    </row>
    <row r="114" spans="1:58" ht="12">
      <c r="A114" s="1137"/>
      <c r="B114" s="264" t="s">
        <v>148</v>
      </c>
      <c r="C114" s="497" t="s">
        <v>246</v>
      </c>
      <c r="D114" s="220">
        <v>0</v>
      </c>
      <c r="E114" s="60"/>
      <c r="F114" s="220">
        <v>0</v>
      </c>
      <c r="G114" s="228"/>
      <c r="H114" s="220">
        <v>0</v>
      </c>
      <c r="I114" s="60"/>
      <c r="J114" s="1164">
        <f t="shared" si="5"/>
        <v>0</v>
      </c>
      <c r="K114" s="1004"/>
    </row>
    <row r="115" spans="1:58" ht="12.6" thickBot="1">
      <c r="A115" s="1137"/>
      <c r="B115" s="484" t="s">
        <v>66</v>
      </c>
      <c r="C115" s="481"/>
      <c r="D115" s="251">
        <f>SUM(D108:D114)</f>
        <v>0</v>
      </c>
      <c r="E115" s="252"/>
      <c r="F115" s="251">
        <f>SUM(F108:F114)</f>
        <v>0</v>
      </c>
      <c r="G115" s="252"/>
      <c r="H115" s="251">
        <f>SUM(H108:H114)</f>
        <v>0</v>
      </c>
      <c r="I115" s="252"/>
      <c r="J115" s="1165">
        <f>SUM(J108:J114)</f>
        <v>0</v>
      </c>
      <c r="K115" s="1007" t="e">
        <f>SUM(F115+#REF!)</f>
        <v>#REF!</v>
      </c>
    </row>
    <row r="116" spans="1:58" s="29" customFormat="1" ht="13.2" thickTop="1" thickBot="1">
      <c r="A116" s="1137"/>
      <c r="B116" s="1166"/>
      <c r="C116" s="485"/>
      <c r="D116" s="486"/>
      <c r="E116" s="252"/>
      <c r="F116" s="486"/>
      <c r="G116" s="252"/>
      <c r="H116" s="486"/>
      <c r="I116" s="252"/>
      <c r="J116" s="1167"/>
      <c r="K116" s="101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row>
    <row r="117" spans="1:58" s="21" customFormat="1" ht="13.2" thickTop="1" thickBot="1">
      <c r="A117" s="1168"/>
      <c r="B117" s="487" t="s">
        <v>4</v>
      </c>
      <c r="C117" s="488"/>
      <c r="D117" s="249">
        <f>SUM(D22+D95+D107+D115)</f>
        <v>0</v>
      </c>
      <c r="E117" s="250"/>
      <c r="F117" s="249">
        <f>SUM(F22+F95+F107+F115)</f>
        <v>0</v>
      </c>
      <c r="G117" s="250"/>
      <c r="H117" s="249">
        <f>SUM(H22+H95+H107+H115)</f>
        <v>0</v>
      </c>
      <c r="I117" s="250"/>
      <c r="J117" s="1169">
        <f>SUM(J22+J95+J107+J115)</f>
        <v>0</v>
      </c>
      <c r="K117" s="1012">
        <f>SUM(F117+H117+J117)</f>
        <v>0</v>
      </c>
    </row>
    <row r="118" spans="1:58" s="45" customFormat="1" ht="12">
      <c r="B118" s="43"/>
      <c r="C118" s="16" t="s">
        <v>187</v>
      </c>
      <c r="D118" s="5" t="s">
        <v>126</v>
      </c>
      <c r="E118" s="5"/>
      <c r="F118" s="5" t="s">
        <v>76</v>
      </c>
      <c r="G118" s="5"/>
      <c r="H118" s="5" t="s">
        <v>77</v>
      </c>
      <c r="I118" s="5"/>
      <c r="J118" s="5" t="s">
        <v>86</v>
      </c>
      <c r="K118" s="1013"/>
    </row>
    <row r="119" spans="1:58" s="45" customFormat="1" ht="12">
      <c r="B119" s="489"/>
      <c r="C119" s="490"/>
      <c r="D119" s="491"/>
      <c r="E119" s="491"/>
      <c r="F119" s="491"/>
      <c r="G119" s="491"/>
      <c r="H119" s="492" t="s">
        <v>326</v>
      </c>
      <c r="I119" s="489"/>
      <c r="J119" s="493" t="b">
        <f>D117=(F117+H117+J117)</f>
        <v>1</v>
      </c>
      <c r="K119" s="1013"/>
    </row>
    <row r="120" spans="1:58" s="45" customFormat="1" ht="12.6" thickBot="1">
      <c r="B120" s="43"/>
      <c r="C120" s="16" t="s">
        <v>187</v>
      </c>
      <c r="D120" s="44"/>
      <c r="E120" s="44"/>
      <c r="F120" s="44"/>
      <c r="G120" s="44"/>
      <c r="H120" s="44"/>
      <c r="I120" s="44"/>
      <c r="K120" s="1013"/>
    </row>
    <row r="121" spans="1:58" s="2" customFormat="1" ht="12">
      <c r="B121" s="27" t="s">
        <v>316</v>
      </c>
      <c r="C121" s="198"/>
      <c r="D121" s="28"/>
      <c r="F121" s="1170" t="s">
        <v>322</v>
      </c>
      <c r="G121" s="1171"/>
      <c r="H121" s="1171"/>
      <c r="I121" s="1171"/>
      <c r="J121" s="1172"/>
      <c r="K121" s="1003"/>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row>
    <row r="122" spans="1:58" s="2" customFormat="1" ht="12">
      <c r="B122" s="22"/>
      <c r="C122" s="23"/>
      <c r="D122" s="24"/>
      <c r="F122" s="793"/>
      <c r="J122" s="795"/>
      <c r="K122" s="1003"/>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row>
    <row r="123" spans="1:58" s="2" customFormat="1">
      <c r="B123" s="3" t="s">
        <v>315</v>
      </c>
      <c r="C123" s="11"/>
      <c r="D123" s="1015">
        <f>D117</f>
        <v>0</v>
      </c>
      <c r="F123" s="793" t="s">
        <v>324</v>
      </c>
      <c r="J123" s="1173">
        <f>D117*5%</f>
        <v>0</v>
      </c>
      <c r="K123" s="1003"/>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row>
    <row r="124" spans="1:58" s="2" customFormat="1">
      <c r="B124" s="3"/>
      <c r="C124" s="11"/>
      <c r="D124" s="209"/>
      <c r="F124" s="793" t="s">
        <v>323</v>
      </c>
      <c r="J124" s="1173">
        <v>500000</v>
      </c>
      <c r="K124" s="1003"/>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row>
    <row r="125" spans="1:58" s="2" customFormat="1">
      <c r="B125" s="3" t="s">
        <v>355</v>
      </c>
      <c r="C125" s="11"/>
      <c r="D125" s="209">
        <f>D123*20%</f>
        <v>0</v>
      </c>
      <c r="F125" s="793"/>
      <c r="J125" s="795"/>
      <c r="K125" s="1003"/>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row>
    <row r="126" spans="1:58" s="2" customFormat="1">
      <c r="B126" s="3"/>
      <c r="C126" s="11"/>
      <c r="D126" s="209"/>
      <c r="F126" s="793" t="s">
        <v>325</v>
      </c>
      <c r="J126" s="1174">
        <f>J106</f>
        <v>0</v>
      </c>
      <c r="K126" s="1003"/>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row>
    <row r="127" spans="1:58" s="2" customFormat="1">
      <c r="B127" s="3" t="s">
        <v>28</v>
      </c>
      <c r="C127" s="11"/>
      <c r="D127" s="1015">
        <f>J22</f>
        <v>0</v>
      </c>
      <c r="F127" s="793"/>
      <c r="J127" s="1175">
        <v>0</v>
      </c>
      <c r="K127" s="1003"/>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row>
    <row r="128" spans="1:58" s="2" customFormat="1" ht="12">
      <c r="B128" s="3"/>
      <c r="C128" s="11"/>
      <c r="D128" s="209"/>
      <c r="F128" s="793" t="s">
        <v>383</v>
      </c>
      <c r="J128" s="1176" t="str">
        <f>IF(J126&gt;500000,"YES",IF(J126&gt;(J123),"YES","NO"))</f>
        <v>NO</v>
      </c>
      <c r="K128" s="1003"/>
      <c r="L128" s="26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row>
    <row r="129" spans="2:58" s="2" customFormat="1" ht="12" thickBot="1">
      <c r="B129" s="3" t="s">
        <v>482</v>
      </c>
      <c r="C129" s="11"/>
      <c r="D129" s="1015">
        <f>J117</f>
        <v>0</v>
      </c>
      <c r="F129" s="801"/>
      <c r="G129" s="803"/>
      <c r="H129" s="803"/>
      <c r="I129" s="803"/>
      <c r="J129" s="804"/>
      <c r="K129" s="1003"/>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row>
    <row r="130" spans="2:58" s="2" customFormat="1" ht="11.4" customHeight="1" thickBot="1">
      <c r="B130" s="205" t="s">
        <v>196</v>
      </c>
      <c r="C130" s="11"/>
      <c r="D130" s="210">
        <f>IF(D127&gt;D125,D125-D127,0)</f>
        <v>0</v>
      </c>
      <c r="F130" s="1117"/>
      <c r="H130" s="1118"/>
      <c r="I130" s="1119"/>
      <c r="J130" s="1120"/>
      <c r="K130" s="1003"/>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row>
    <row r="131" spans="2:58" s="2" customFormat="1" ht="11.4" customHeight="1">
      <c r="B131" s="3"/>
      <c r="C131" s="11"/>
      <c r="D131" s="209"/>
      <c r="F131" s="1553" t="s">
        <v>513</v>
      </c>
      <c r="G131" s="1554"/>
      <c r="H131" s="1554"/>
      <c r="I131" s="1554"/>
      <c r="J131" s="1555"/>
      <c r="K131" s="1003"/>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row>
    <row r="132" spans="2:58" s="2" customFormat="1" ht="12" customHeight="1">
      <c r="B132" s="206" t="s">
        <v>27</v>
      </c>
      <c r="C132" s="11"/>
      <c r="D132" s="211">
        <f>D130+D129</f>
        <v>0</v>
      </c>
      <c r="F132" s="1556"/>
      <c r="G132" s="1557"/>
      <c r="H132" s="1557"/>
      <c r="I132" s="1557"/>
      <c r="J132" s="1558"/>
      <c r="K132" s="1003"/>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row>
    <row r="133" spans="2:58" s="2" customFormat="1" ht="12">
      <c r="B133" s="206" t="s">
        <v>290</v>
      </c>
      <c r="C133" s="11"/>
      <c r="D133" s="212">
        <f>D132*40%</f>
        <v>0</v>
      </c>
      <c r="F133" s="1556"/>
      <c r="G133" s="1557"/>
      <c r="H133" s="1557"/>
      <c r="I133" s="1557"/>
      <c r="J133" s="1558"/>
      <c r="K133" s="1003"/>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row>
    <row r="134" spans="2:58" s="2" customFormat="1" ht="12">
      <c r="B134" s="207" t="s">
        <v>356</v>
      </c>
      <c r="C134" s="26"/>
      <c r="D134" s="213" t="e">
        <f>D133/D123</f>
        <v>#DIV/0!</v>
      </c>
      <c r="F134" s="1556"/>
      <c r="G134" s="1557"/>
      <c r="H134" s="1557"/>
      <c r="I134" s="1557"/>
      <c r="J134" s="1558"/>
      <c r="K134" s="1003"/>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row>
    <row r="135" spans="2:58" s="2" customFormat="1">
      <c r="C135" s="11"/>
      <c r="F135" s="1556"/>
      <c r="G135" s="1557"/>
      <c r="H135" s="1557"/>
      <c r="I135" s="1557"/>
      <c r="J135" s="1558"/>
      <c r="K135" s="1003"/>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row>
    <row r="136" spans="2:58" s="2" customFormat="1" ht="12.6" thickBot="1">
      <c r="B136" s="160" t="s">
        <v>131</v>
      </c>
      <c r="C136" s="161"/>
      <c r="D136" s="162"/>
      <c r="F136" s="1559"/>
      <c r="G136" s="1560"/>
      <c r="H136" s="1560"/>
      <c r="I136" s="1560"/>
      <c r="J136" s="1561"/>
      <c r="K136" s="1014"/>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row>
    <row r="137" spans="2:58" s="2" customFormat="1" ht="12" customHeight="1">
      <c r="B137" s="282" t="s">
        <v>339</v>
      </c>
      <c r="C137" s="283"/>
      <c r="D137" s="284"/>
      <c r="K137" s="1014"/>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row>
    <row r="138" spans="2:58" s="2" customFormat="1" ht="12" customHeight="1">
      <c r="B138" s="3"/>
      <c r="C138" s="11"/>
      <c r="D138" s="25"/>
      <c r="K138" s="1014"/>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row>
    <row r="139" spans="2:58" s="2" customFormat="1" ht="12" customHeight="1">
      <c r="B139" s="3" t="s">
        <v>132</v>
      </c>
      <c r="C139" s="11"/>
      <c r="D139" s="199">
        <f>D132</f>
        <v>0</v>
      </c>
      <c r="K139" s="1014"/>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row>
    <row r="140" spans="2:58" s="2" customFormat="1" ht="12" customHeight="1">
      <c r="B140" s="3"/>
      <c r="C140" s="11"/>
      <c r="D140" s="199"/>
      <c r="F140" s="11"/>
      <c r="K140" s="1014"/>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row>
    <row r="141" spans="2:58" s="2" customFormat="1" ht="12" customHeight="1">
      <c r="B141" s="1542" t="s">
        <v>249</v>
      </c>
      <c r="C141" s="1543"/>
      <c r="D141" s="229">
        <v>0</v>
      </c>
      <c r="E141" s="45"/>
      <c r="F141" s="498"/>
      <c r="G141" s="499"/>
      <c r="H141" s="499"/>
      <c r="I141" s="499"/>
      <c r="J141" s="499"/>
      <c r="K141" s="1014"/>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row>
    <row r="142" spans="2:58" s="2" customFormat="1" ht="13.2">
      <c r="B142" s="1544"/>
      <c r="C142" s="1543"/>
      <c r="D142" s="229"/>
      <c r="E142" s="45"/>
      <c r="F142" s="499"/>
      <c r="G142" s="499"/>
      <c r="H142" s="499"/>
      <c r="I142" s="499"/>
      <c r="J142" s="499"/>
      <c r="K142" s="1014"/>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row>
    <row r="143" spans="2:58" s="2" customFormat="1" ht="12" customHeight="1">
      <c r="B143" s="3"/>
      <c r="C143" s="11"/>
      <c r="D143" s="230"/>
      <c r="K143" s="1014"/>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row>
    <row r="144" spans="2:58" s="2" customFormat="1" ht="12" customHeight="1">
      <c r="B144" s="3" t="s">
        <v>135</v>
      </c>
      <c r="C144" s="11"/>
      <c r="D144" s="231">
        <v>0</v>
      </c>
      <c r="F144" s="11"/>
      <c r="K144" s="1014"/>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row>
    <row r="145" spans="2:58" s="2" customFormat="1" ht="12" customHeight="1">
      <c r="B145" s="205" t="s">
        <v>61</v>
      </c>
      <c r="C145" s="11"/>
      <c r="D145" s="230"/>
      <c r="F145" s="11"/>
      <c r="K145" s="1014"/>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row>
    <row r="146" spans="2:58" s="2" customFormat="1">
      <c r="B146" s="3"/>
      <c r="C146" s="11"/>
      <c r="D146" s="230"/>
      <c r="F146" s="11"/>
      <c r="K146" s="1014"/>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row>
    <row r="147" spans="2:58" s="2" customFormat="1">
      <c r="B147" s="3" t="s">
        <v>136</v>
      </c>
      <c r="C147" s="11"/>
      <c r="D147" s="232">
        <v>0</v>
      </c>
      <c r="F147" s="11"/>
      <c r="K147" s="1014"/>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row>
    <row r="148" spans="2:58" s="2" customFormat="1">
      <c r="B148" s="205" t="s">
        <v>61</v>
      </c>
      <c r="C148" s="11"/>
      <c r="D148" s="230"/>
      <c r="K148" s="1014"/>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row>
    <row r="149" spans="2:58" s="2" customFormat="1">
      <c r="B149" s="3"/>
      <c r="C149" s="11"/>
      <c r="D149" s="230"/>
      <c r="K149" s="1014"/>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row>
    <row r="150" spans="2:58" s="2" customFormat="1">
      <c r="B150" s="3" t="s">
        <v>133</v>
      </c>
      <c r="C150" s="11"/>
      <c r="D150" s="199">
        <f>SUM(D139:E148)</f>
        <v>0</v>
      </c>
      <c r="K150" s="1014"/>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row>
    <row r="151" spans="2:58" s="2" customFormat="1" ht="12" thickBot="1">
      <c r="B151" s="3"/>
      <c r="C151" s="11"/>
      <c r="D151" s="25"/>
      <c r="K151" s="1014"/>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row>
    <row r="152" spans="2:58" s="2" customFormat="1" ht="12.6" thickBot="1">
      <c r="B152" s="784" t="s">
        <v>431</v>
      </c>
      <c r="C152" s="785"/>
      <c r="D152" s="786"/>
      <c r="E152" s="787"/>
      <c r="F152" s="787"/>
      <c r="G152" s="787"/>
      <c r="H152" s="787"/>
      <c r="I152" s="787"/>
      <c r="J152" s="788"/>
      <c r="K152" s="1014"/>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row>
    <row r="153" spans="2:58" s="2" customFormat="1">
      <c r="B153" s="1550" t="s">
        <v>432</v>
      </c>
      <c r="C153" s="1551"/>
      <c r="D153" s="1551"/>
      <c r="E153" s="1551"/>
      <c r="F153" s="1551"/>
      <c r="G153" s="1551"/>
      <c r="H153" s="1551"/>
      <c r="I153" s="1551"/>
      <c r="J153" s="1552"/>
      <c r="K153" s="1003"/>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row>
    <row r="154" spans="2:58">
      <c r="B154" s="1533"/>
      <c r="C154" s="1534"/>
      <c r="D154" s="1534"/>
      <c r="E154" s="1534"/>
      <c r="F154" s="1534"/>
      <c r="G154" s="1534"/>
      <c r="H154" s="1534"/>
      <c r="I154" s="1534"/>
      <c r="J154" s="1535"/>
    </row>
    <row r="155" spans="2:58">
      <c r="B155" s="1533"/>
      <c r="C155" s="1534"/>
      <c r="D155" s="1534"/>
      <c r="E155" s="1534"/>
      <c r="F155" s="1534"/>
      <c r="G155" s="1534"/>
      <c r="H155" s="1534"/>
      <c r="I155" s="1534"/>
      <c r="J155" s="1535"/>
    </row>
    <row r="156" spans="2:58" ht="13.2">
      <c r="B156" s="789"/>
      <c r="C156" s="499"/>
      <c r="D156" s="499"/>
      <c r="E156" s="499"/>
      <c r="F156" s="499"/>
      <c r="G156" s="499"/>
      <c r="H156" s="499"/>
      <c r="I156" s="499"/>
      <c r="J156" s="790"/>
    </row>
    <row r="157" spans="2:58">
      <c r="B157" s="1533" t="s">
        <v>433</v>
      </c>
      <c r="C157" s="1534"/>
      <c r="D157" s="1534"/>
      <c r="E157" s="1534"/>
      <c r="F157" s="1534"/>
      <c r="G157" s="1534"/>
      <c r="H157" s="1534"/>
      <c r="I157" s="1534"/>
      <c r="J157" s="1535"/>
    </row>
    <row r="158" spans="2:58">
      <c r="B158" s="1533"/>
      <c r="C158" s="1534"/>
      <c r="D158" s="1534"/>
      <c r="E158" s="1534"/>
      <c r="F158" s="1534"/>
      <c r="G158" s="1534"/>
      <c r="H158" s="1534"/>
      <c r="I158" s="1534"/>
      <c r="J158" s="1535"/>
    </row>
    <row r="159" spans="2:58" ht="13.2">
      <c r="B159" s="791"/>
      <c r="C159" s="273"/>
      <c r="D159" s="273"/>
      <c r="E159" s="273"/>
      <c r="F159" s="273"/>
      <c r="G159" s="273"/>
      <c r="H159" s="273"/>
      <c r="I159" s="273"/>
      <c r="J159" s="792"/>
    </row>
    <row r="160" spans="2:58" ht="12">
      <c r="B160" s="1536" t="s">
        <v>434</v>
      </c>
      <c r="C160" s="1537"/>
      <c r="D160" s="1537"/>
      <c r="E160" s="1537"/>
      <c r="F160" s="1537"/>
      <c r="G160" s="1537"/>
      <c r="H160" s="1537"/>
      <c r="I160" s="1537"/>
      <c r="J160" s="1538"/>
    </row>
    <row r="161" spans="2:10">
      <c r="B161" s="793" t="s">
        <v>132</v>
      </c>
      <c r="C161" s="11"/>
      <c r="D161" s="794">
        <f>IF(D139="",D132,D150)</f>
        <v>0</v>
      </c>
      <c r="E161" s="2"/>
      <c r="F161" s="2"/>
      <c r="G161" s="2"/>
      <c r="H161" s="2"/>
      <c r="I161" s="2"/>
      <c r="J161" s="795"/>
    </row>
    <row r="162" spans="2:10">
      <c r="B162" s="793"/>
      <c r="C162" s="11"/>
      <c r="D162" s="794"/>
      <c r="E162" s="2"/>
      <c r="F162" s="11"/>
      <c r="G162" s="2"/>
      <c r="H162" s="2"/>
      <c r="I162" s="2"/>
      <c r="J162" s="795"/>
    </row>
    <row r="163" spans="2:10" ht="13.2">
      <c r="B163" s="1539" t="s">
        <v>435</v>
      </c>
      <c r="C163" s="1540"/>
      <c r="D163" s="796"/>
      <c r="E163" s="45"/>
      <c r="F163" s="797"/>
      <c r="G163" s="798"/>
      <c r="H163" s="798"/>
      <c r="I163" s="798"/>
      <c r="J163" s="799"/>
    </row>
    <row r="164" spans="2:10" ht="13.2">
      <c r="B164" s="1541"/>
      <c r="C164" s="1540"/>
      <c r="D164" s="800"/>
      <c r="E164" s="45"/>
      <c r="F164" s="798"/>
      <c r="G164" s="798"/>
      <c r="H164" s="798"/>
      <c r="I164" s="798"/>
      <c r="J164" s="799"/>
    </row>
    <row r="165" spans="2:10">
      <c r="B165" s="793"/>
      <c r="C165" s="11"/>
      <c r="D165" s="261"/>
      <c r="E165" s="2"/>
      <c r="F165" s="2"/>
      <c r="G165" s="2"/>
      <c r="H165" s="2"/>
      <c r="I165" s="2"/>
      <c r="J165" s="795"/>
    </row>
    <row r="166" spans="2:10">
      <c r="B166" s="793" t="s">
        <v>133</v>
      </c>
      <c r="C166" s="11"/>
      <c r="D166" s="794">
        <f>SUM(D161+D163)</f>
        <v>0</v>
      </c>
      <c r="E166" s="2"/>
      <c r="F166" s="2"/>
      <c r="G166" s="2"/>
      <c r="H166" s="2"/>
      <c r="I166" s="2"/>
      <c r="J166" s="795"/>
    </row>
    <row r="167" spans="2:10" ht="12" thickBot="1">
      <c r="B167" s="801"/>
      <c r="C167" s="802"/>
      <c r="D167" s="803"/>
      <c r="E167" s="803"/>
      <c r="F167" s="803"/>
      <c r="G167" s="803"/>
      <c r="H167" s="803"/>
      <c r="I167" s="803"/>
      <c r="J167" s="804"/>
    </row>
  </sheetData>
  <sheetProtection password="CF2B" sheet="1" objects="1" scenarios="1" formatCells="0" formatRows="0" insertColumns="0" insertRows="0" selectLockedCells="1"/>
  <mergeCells count="11">
    <mergeCell ref="D6:F6"/>
    <mergeCell ref="C5:D5"/>
    <mergeCell ref="B157:J158"/>
    <mergeCell ref="B160:J160"/>
    <mergeCell ref="B163:C164"/>
    <mergeCell ref="B141:C142"/>
    <mergeCell ref="C12:C13"/>
    <mergeCell ref="C83:C84"/>
    <mergeCell ref="F10:F13"/>
    <mergeCell ref="B153:J155"/>
    <mergeCell ref="F131:J136"/>
  </mergeCells>
  <phoneticPr fontId="19" type="noConversion"/>
  <conditionalFormatting sqref="C5">
    <cfRule type="cellIs" dxfId="7" priority="3" stopIfTrue="1" operator="equal">
      <formula>0</formula>
    </cfRule>
  </conditionalFormatting>
  <conditionalFormatting sqref="F10:F13">
    <cfRule type="expression" dxfId="6" priority="2">
      <formula>$C$6&lt;&gt;"Yes"</formula>
    </cfRule>
  </conditionalFormatting>
  <conditionalFormatting sqref="C161:J167 C156:J156 B159:B167 C159:J159 C152:J152 B152:B153 B156:B157">
    <cfRule type="expression" dxfId="5" priority="1">
      <formula>$B$9&lt;&gt;"YES"</formula>
    </cfRule>
  </conditionalFormatting>
  <dataValidations count="1">
    <dataValidation type="list" allowBlank="1" showInputMessage="1" showErrorMessage="1" sqref="C6">
      <formula1>$K$1:$K$2</formula1>
    </dataValidation>
  </dataValidations>
  <printOptions gridLines="1"/>
  <pageMargins left="0.51181102362204722" right="0.27559055118110237" top="0.39370078740157483" bottom="0.55000000000000004" header="0.19685039370078741" footer="0.19685039370078741"/>
  <pageSetup paperSize="9" scale="73" fitToHeight="2" orientation="portrait" r:id="rId1"/>
  <headerFooter alignWithMargins="0">
    <oddFooter>&amp;CApril 2016</oddFooter>
  </headerFooter>
  <rowBreaks count="1" manualBreakCount="1">
    <brk id="79"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RowHeight="13.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Zeros="0" zoomScaleNormal="100" zoomScaleSheetLayoutView="70" workbookViewId="0">
      <selection activeCell="E46" sqref="E46"/>
    </sheetView>
  </sheetViews>
  <sheetFormatPr defaultColWidth="8.88671875" defaultRowHeight="13.2"/>
  <cols>
    <col min="1" max="1" width="28.33203125" style="31" customWidth="1"/>
    <col min="2" max="2" width="20.109375" style="30" customWidth="1"/>
    <col min="3" max="3" width="20.109375" style="34" customWidth="1"/>
    <col min="4" max="4" width="17.6640625" customWidth="1"/>
    <col min="5" max="5" width="25.6640625" style="31" customWidth="1"/>
  </cols>
  <sheetData>
    <row r="1" spans="1:5">
      <c r="A1" s="168"/>
      <c r="B1" s="169"/>
      <c r="C1" s="170"/>
      <c r="D1" s="171"/>
      <c r="E1" s="172"/>
    </row>
    <row r="2" spans="1:5" s="58" customFormat="1">
      <c r="A2" s="181" t="s">
        <v>333</v>
      </c>
      <c r="B2" s="182"/>
      <c r="C2" s="183"/>
      <c r="D2" s="180"/>
      <c r="E2" s="184"/>
    </row>
    <row r="3" spans="1:5">
      <c r="A3" s="173"/>
      <c r="B3" s="174"/>
      <c r="C3" s="175"/>
      <c r="D3" s="176"/>
      <c r="E3" s="177"/>
    </row>
    <row r="4" spans="1:5" s="35" customFormat="1">
      <c r="A4" s="164"/>
      <c r="B4" s="164"/>
      <c r="C4" s="165"/>
      <c r="D4" s="166"/>
      <c r="E4" s="167"/>
    </row>
  </sheetData>
  <phoneticPr fontId="19" type="noConversion"/>
  <printOptions horizontalCentered="1"/>
  <pageMargins left="0.27559055118110237" right="0.15748031496062992" top="0.98425196850393704" bottom="0.98425196850393704" header="0.51181102362204722" footer="0.51181102362204722"/>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U174"/>
  <sheetViews>
    <sheetView showZeros="0" topLeftCell="A157" zoomScaleNormal="100" zoomScalePageLayoutView="77" workbookViewId="0">
      <selection activeCell="E125" sqref="E125"/>
    </sheetView>
  </sheetViews>
  <sheetFormatPr defaultColWidth="8.88671875" defaultRowHeight="13.2"/>
  <cols>
    <col min="1" max="1" width="10.6640625" customWidth="1"/>
    <col min="2" max="2" width="26.33203125" customWidth="1"/>
    <col min="3" max="3" width="17" customWidth="1"/>
    <col min="4" max="4" width="18.33203125" customWidth="1"/>
    <col min="5" max="5" width="23" customWidth="1"/>
    <col min="6" max="6" width="19.33203125" customWidth="1"/>
    <col min="7" max="7" width="18.109375" customWidth="1"/>
    <col min="8" max="8" width="1.88671875" style="41" customWidth="1"/>
    <col min="9" max="9" width="22" customWidth="1"/>
    <col min="10" max="10" width="17.88671875" customWidth="1"/>
    <col min="11" max="11" width="18.88671875" customWidth="1"/>
  </cols>
  <sheetData>
    <row r="1" spans="1:21">
      <c r="A1" s="1177"/>
      <c r="B1" s="1178"/>
      <c r="C1" s="1179"/>
      <c r="D1" s="1180"/>
      <c r="E1" s="1180"/>
      <c r="F1" s="1180"/>
      <c r="G1" s="1181"/>
      <c r="H1" s="1181"/>
      <c r="I1" s="1180"/>
      <c r="J1" s="1182"/>
      <c r="K1" s="1183"/>
    </row>
    <row r="2" spans="1:21" ht="15.6">
      <c r="A2" s="1184" t="s">
        <v>360</v>
      </c>
      <c r="B2" s="1185"/>
      <c r="C2" s="1186"/>
      <c r="D2" s="1187"/>
      <c r="E2" s="1187"/>
      <c r="F2" s="1187"/>
      <c r="G2" s="1188"/>
      <c r="H2" s="1188"/>
      <c r="I2" s="1187"/>
      <c r="J2" s="1189"/>
      <c r="K2" s="1183"/>
    </row>
    <row r="3" spans="1:21" ht="15.6">
      <c r="A3" s="1190"/>
      <c r="B3" s="1191"/>
      <c r="C3" s="1192"/>
      <c r="D3" s="1193"/>
      <c r="E3" s="1193"/>
      <c r="F3" s="1193"/>
      <c r="G3" s="1194"/>
      <c r="H3" s="1194"/>
      <c r="I3" s="1193"/>
      <c r="J3" s="1195"/>
      <c r="K3" s="1183"/>
    </row>
    <row r="4" spans="1:21" ht="15.6">
      <c r="A4" s="1196"/>
      <c r="B4" s="1197"/>
      <c r="C4" s="1198"/>
      <c r="D4" s="1199"/>
      <c r="E4" s="1199"/>
      <c r="F4" s="1199"/>
      <c r="G4" s="1200"/>
      <c r="H4" s="1200"/>
      <c r="I4" s="1199"/>
      <c r="J4" s="1199"/>
      <c r="K4" s="1183"/>
    </row>
    <row r="5" spans="1:21" s="501" customFormat="1" ht="21">
      <c r="A5" s="1201" t="s">
        <v>334</v>
      </c>
      <c r="B5" s="1202"/>
      <c r="C5" s="1202"/>
      <c r="D5" s="1202"/>
      <c r="E5" s="1202"/>
      <c r="F5" s="1202"/>
      <c r="G5" s="1202"/>
      <c r="H5" s="1202"/>
      <c r="I5" s="1202"/>
      <c r="J5" s="1202"/>
      <c r="K5" s="1203"/>
    </row>
    <row r="6" spans="1:21" s="35" customFormat="1">
      <c r="A6" s="1199"/>
      <c r="B6" s="1199"/>
      <c r="C6" s="1199"/>
      <c r="D6" s="1199"/>
      <c r="E6" s="1199"/>
      <c r="F6" s="1199"/>
      <c r="G6" s="1199"/>
      <c r="H6" s="1199"/>
      <c r="I6" s="1199"/>
      <c r="J6" s="1199"/>
      <c r="K6" s="1204"/>
    </row>
    <row r="7" spans="1:21" s="276" customFormat="1" ht="15.75" customHeight="1">
      <c r="A7" s="1205" t="s">
        <v>367</v>
      </c>
      <c r="B7" s="1206"/>
      <c r="C7" s="1207"/>
      <c r="D7" s="1207"/>
      <c r="E7" s="1207"/>
      <c r="F7" s="1207"/>
      <c r="G7" s="1207"/>
      <c r="H7" s="1207"/>
      <c r="I7" s="1207"/>
      <c r="J7" s="1208"/>
      <c r="K7" s="1209"/>
      <c r="L7" s="277"/>
      <c r="M7" s="277"/>
      <c r="N7" s="277"/>
      <c r="O7" s="277"/>
      <c r="P7" s="277"/>
      <c r="Q7" s="277"/>
      <c r="R7" s="277"/>
      <c r="S7" s="277"/>
      <c r="T7" s="277"/>
      <c r="U7" s="277"/>
    </row>
    <row r="8" spans="1:21" s="276" customFormat="1" ht="13.8">
      <c r="A8" s="1210"/>
      <c r="B8" s="1210"/>
      <c r="C8" s="1210"/>
      <c r="D8" s="1210"/>
      <c r="E8" s="1210"/>
      <c r="F8" s="1210"/>
      <c r="G8" s="1210"/>
      <c r="H8" s="1211"/>
      <c r="I8" s="1210"/>
      <c r="J8" s="1210"/>
      <c r="K8" s="1210"/>
    </row>
    <row r="9" spans="1:21" s="276" customFormat="1" ht="13.8">
      <c r="A9" s="1212"/>
      <c r="B9" s="1213"/>
      <c r="C9" s="1213"/>
      <c r="D9" s="1213"/>
      <c r="E9" s="1213"/>
      <c r="F9" s="1213"/>
      <c r="G9" s="1213"/>
      <c r="H9" s="1214"/>
      <c r="I9" s="1213"/>
      <c r="J9" s="1215"/>
      <c r="K9" s="1210"/>
    </row>
    <row r="10" spans="1:21" s="276" customFormat="1" ht="13.8" customHeight="1">
      <c r="A10" s="1573" t="s">
        <v>514</v>
      </c>
      <c r="B10" s="1574"/>
      <c r="C10" s="1574"/>
      <c r="D10" s="1574"/>
      <c r="E10" s="1574"/>
      <c r="F10" s="1574"/>
      <c r="G10" s="1574"/>
      <c r="H10" s="1574"/>
      <c r="I10" s="1574"/>
      <c r="J10" s="1575"/>
      <c r="K10" s="1210"/>
    </row>
    <row r="11" spans="1:21" s="276" customFormat="1" ht="13.8">
      <c r="A11" s="1576"/>
      <c r="B11" s="1574"/>
      <c r="C11" s="1574"/>
      <c r="D11" s="1574"/>
      <c r="E11" s="1574"/>
      <c r="F11" s="1574"/>
      <c r="G11" s="1574"/>
      <c r="H11" s="1574"/>
      <c r="I11" s="1574"/>
      <c r="J11" s="1575"/>
      <c r="K11" s="1210"/>
    </row>
    <row r="12" spans="1:21" s="276" customFormat="1" ht="13.8">
      <c r="A12" s="1216"/>
      <c r="B12" s="1217"/>
      <c r="C12" s="1217"/>
      <c r="D12" s="1217"/>
      <c r="E12" s="1217"/>
      <c r="F12" s="1217"/>
      <c r="G12" s="1217"/>
      <c r="H12" s="1211"/>
      <c r="I12" s="1217"/>
      <c r="J12" s="1218"/>
      <c r="K12" s="1210"/>
    </row>
    <row r="13" spans="1:21" s="276" customFormat="1" ht="13.8" customHeight="1">
      <c r="A13" s="1577" t="s">
        <v>381</v>
      </c>
      <c r="B13" s="1574"/>
      <c r="C13" s="1574"/>
      <c r="D13" s="1574"/>
      <c r="E13" s="1574"/>
      <c r="F13" s="1574"/>
      <c r="G13" s="1574"/>
      <c r="H13" s="1574"/>
      <c r="I13" s="1574"/>
      <c r="J13" s="1575"/>
      <c r="K13" s="1210"/>
    </row>
    <row r="14" spans="1:21" s="276" customFormat="1" ht="13.8">
      <c r="A14" s="1576"/>
      <c r="B14" s="1574"/>
      <c r="C14" s="1574"/>
      <c r="D14" s="1574"/>
      <c r="E14" s="1574"/>
      <c r="F14" s="1574"/>
      <c r="G14" s="1574"/>
      <c r="H14" s="1574"/>
      <c r="I14" s="1574"/>
      <c r="J14" s="1575"/>
      <c r="K14" s="1210"/>
    </row>
    <row r="15" spans="1:21" s="276" customFormat="1" ht="13.8">
      <c r="A15" s="1576"/>
      <c r="B15" s="1574"/>
      <c r="C15" s="1574"/>
      <c r="D15" s="1574"/>
      <c r="E15" s="1574"/>
      <c r="F15" s="1574"/>
      <c r="G15" s="1574"/>
      <c r="H15" s="1574"/>
      <c r="I15" s="1574"/>
      <c r="J15" s="1575"/>
      <c r="K15" s="1210"/>
    </row>
    <row r="16" spans="1:21" s="276" customFormat="1" ht="13.8">
      <c r="A16" s="1216"/>
      <c r="B16" s="1217"/>
      <c r="C16" s="1217"/>
      <c r="D16" s="1217"/>
      <c r="E16" s="1217"/>
      <c r="F16" s="1217"/>
      <c r="G16" s="1217"/>
      <c r="H16" s="1211"/>
      <c r="I16" s="1217"/>
      <c r="J16" s="1218"/>
      <c r="K16" s="1210"/>
    </row>
    <row r="17" spans="1:21" s="276" customFormat="1" ht="15.75" customHeight="1">
      <c r="A17" s="1584" t="s">
        <v>393</v>
      </c>
      <c r="B17" s="1574"/>
      <c r="C17" s="1574"/>
      <c r="D17" s="1574"/>
      <c r="E17" s="1574"/>
      <c r="F17" s="1574"/>
      <c r="G17" s="1574"/>
      <c r="H17" s="1574"/>
      <c r="I17" s="1574"/>
      <c r="J17" s="1575"/>
      <c r="K17" s="1209"/>
      <c r="L17" s="277"/>
      <c r="M17" s="277"/>
      <c r="N17" s="277"/>
      <c r="O17" s="277"/>
      <c r="P17" s="277"/>
      <c r="Q17" s="277"/>
      <c r="R17" s="277"/>
      <c r="S17" s="277"/>
      <c r="T17" s="277"/>
      <c r="U17" s="277"/>
    </row>
    <row r="18" spans="1:21" s="276" customFormat="1" ht="15.75" customHeight="1">
      <c r="A18" s="1576"/>
      <c r="B18" s="1574"/>
      <c r="C18" s="1574"/>
      <c r="D18" s="1574"/>
      <c r="E18" s="1574"/>
      <c r="F18" s="1574"/>
      <c r="G18" s="1574"/>
      <c r="H18" s="1574"/>
      <c r="I18" s="1574"/>
      <c r="J18" s="1575"/>
      <c r="K18" s="1209"/>
      <c r="L18" s="277"/>
      <c r="M18" s="277"/>
      <c r="N18" s="277"/>
      <c r="O18" s="277"/>
      <c r="P18" s="277"/>
      <c r="Q18" s="277"/>
      <c r="R18" s="277"/>
      <c r="S18" s="277"/>
      <c r="T18" s="277"/>
      <c r="U18" s="277"/>
    </row>
    <row r="19" spans="1:21" s="276" customFormat="1" ht="15.75" customHeight="1">
      <c r="A19" s="1219"/>
      <c r="B19" s="1220"/>
      <c r="C19" s="1220"/>
      <c r="D19" s="1220"/>
      <c r="E19" s="1220"/>
      <c r="F19" s="1220"/>
      <c r="G19" s="1220"/>
      <c r="H19" s="1220"/>
      <c r="I19" s="1220"/>
      <c r="J19" s="1221"/>
      <c r="K19" s="1209"/>
      <c r="L19" s="277"/>
      <c r="M19" s="277"/>
      <c r="N19" s="277"/>
      <c r="O19" s="277"/>
      <c r="P19" s="277"/>
      <c r="Q19" s="277"/>
      <c r="R19" s="277"/>
      <c r="S19" s="277"/>
      <c r="T19" s="277"/>
      <c r="U19" s="277"/>
    </row>
    <row r="20" spans="1:21" s="276" customFormat="1" ht="15.75" customHeight="1">
      <c r="A20" s="1222"/>
      <c r="B20" s="1222"/>
      <c r="C20" s="1222"/>
      <c r="D20" s="1222"/>
      <c r="E20" s="1222"/>
      <c r="F20" s="1222"/>
      <c r="G20" s="1222"/>
      <c r="H20" s="1222"/>
      <c r="I20" s="1222"/>
      <c r="J20" s="1222"/>
      <c r="K20" s="1209"/>
      <c r="L20" s="277"/>
      <c r="M20" s="277"/>
      <c r="N20" s="277"/>
      <c r="O20" s="277"/>
      <c r="P20" s="277"/>
      <c r="Q20" s="277"/>
      <c r="R20" s="277"/>
      <c r="S20" s="277"/>
      <c r="T20" s="277"/>
      <c r="U20" s="277"/>
    </row>
    <row r="21" spans="1:21" s="276" customFormat="1" ht="15.75" customHeight="1">
      <c r="A21" s="1223" t="s">
        <v>97</v>
      </c>
      <c r="B21" s="1224"/>
      <c r="C21" s="1210"/>
      <c r="D21" s="1210"/>
      <c r="E21" s="1210"/>
      <c r="F21" s="1210"/>
      <c r="G21" s="1210"/>
      <c r="H21" s="1211"/>
      <c r="I21" s="1225"/>
      <c r="J21" s="1226"/>
      <c r="K21" s="1209"/>
      <c r="L21" s="277"/>
      <c r="M21" s="277"/>
      <c r="N21" s="277"/>
      <c r="O21" s="277"/>
      <c r="P21" s="277"/>
      <c r="Q21" s="277"/>
      <c r="R21" s="277"/>
      <c r="S21" s="277"/>
      <c r="T21" s="277"/>
      <c r="U21" s="277"/>
    </row>
    <row r="22" spans="1:21" s="276" customFormat="1" ht="15.75" customHeight="1">
      <c r="A22" s="1227"/>
      <c r="B22" s="1224"/>
      <c r="C22" s="1210"/>
      <c r="D22" s="1210"/>
      <c r="E22" s="1210"/>
      <c r="F22" s="1210"/>
      <c r="G22" s="1210"/>
      <c r="H22" s="1211"/>
      <c r="I22" s="1225"/>
      <c r="J22" s="1226"/>
      <c r="K22" s="1209"/>
      <c r="L22" s="277"/>
      <c r="M22" s="277"/>
      <c r="N22" s="277"/>
      <c r="O22" s="277"/>
      <c r="P22" s="277"/>
      <c r="Q22" s="277"/>
      <c r="R22" s="277"/>
      <c r="S22" s="277"/>
      <c r="T22" s="277"/>
      <c r="U22" s="277"/>
    </row>
    <row r="23" spans="1:21" s="277" customFormat="1" ht="15.75" customHeight="1">
      <c r="A23" s="1228" t="s">
        <v>104</v>
      </c>
      <c r="B23" s="1229"/>
      <c r="C23" s="1217"/>
      <c r="D23" s="1217"/>
      <c r="E23" s="1217"/>
      <c r="F23" s="1217"/>
      <c r="G23" s="1217"/>
      <c r="H23" s="1211"/>
      <c r="I23" s="1217"/>
      <c r="J23" s="1217"/>
      <c r="K23" s="1217"/>
    </row>
    <row r="24" spans="1:21" s="277" customFormat="1" ht="15.75" customHeight="1">
      <c r="A24" s="1585" t="s">
        <v>327</v>
      </c>
      <c r="B24" s="1586"/>
      <c r="C24" s="1586"/>
      <c r="D24" s="1586"/>
      <c r="E24" s="1586"/>
      <c r="F24" s="1586"/>
      <c r="G24" s="1586"/>
      <c r="H24" s="1586"/>
      <c r="I24" s="1586"/>
      <c r="J24" s="1586"/>
      <c r="K24" s="1217"/>
    </row>
    <row r="25" spans="1:21" s="277" customFormat="1" ht="15.75" customHeight="1">
      <c r="A25" s="1586"/>
      <c r="B25" s="1586"/>
      <c r="C25" s="1586"/>
      <c r="D25" s="1586"/>
      <c r="E25" s="1586"/>
      <c r="F25" s="1586"/>
      <c r="G25" s="1586"/>
      <c r="H25" s="1586"/>
      <c r="I25" s="1586"/>
      <c r="J25" s="1586"/>
      <c r="K25" s="1217"/>
    </row>
    <row r="26" spans="1:21" s="277" customFormat="1" ht="15.75" customHeight="1">
      <c r="A26" s="1222"/>
      <c r="B26" s="1222"/>
      <c r="C26" s="1222"/>
      <c r="D26" s="1222"/>
      <c r="E26" s="1222"/>
      <c r="F26" s="1222"/>
      <c r="G26" s="1222"/>
      <c r="H26" s="1222"/>
      <c r="I26" s="1222"/>
      <c r="J26" s="1222"/>
      <c r="K26" s="1217"/>
    </row>
    <row r="27" spans="1:21" s="277" customFormat="1" ht="15.75" customHeight="1">
      <c r="A27" s="1228" t="s">
        <v>105</v>
      </c>
      <c r="B27" s="1217"/>
      <c r="C27" s="1209"/>
      <c r="D27" s="1230"/>
      <c r="E27" s="1209"/>
      <c r="F27" s="1209"/>
      <c r="G27" s="1217"/>
      <c r="H27" s="1211"/>
      <c r="I27" s="1209"/>
      <c r="J27" s="1230"/>
      <c r="K27" s="1209"/>
    </row>
    <row r="28" spans="1:21" s="277" customFormat="1" ht="15.75" customHeight="1">
      <c r="A28" s="1585" t="s">
        <v>328</v>
      </c>
      <c r="B28" s="1586"/>
      <c r="C28" s="1586"/>
      <c r="D28" s="1586"/>
      <c r="E28" s="1586"/>
      <c r="F28" s="1586"/>
      <c r="G28" s="1586"/>
      <c r="H28" s="1586"/>
      <c r="I28" s="1586"/>
      <c r="J28" s="1586"/>
      <c r="K28" s="1209"/>
    </row>
    <row r="29" spans="1:21" s="277" customFormat="1" ht="15.75" customHeight="1">
      <c r="A29" s="1586"/>
      <c r="B29" s="1586"/>
      <c r="C29" s="1586"/>
      <c r="D29" s="1586"/>
      <c r="E29" s="1586"/>
      <c r="F29" s="1586"/>
      <c r="G29" s="1586"/>
      <c r="H29" s="1586"/>
      <c r="I29" s="1586"/>
      <c r="J29" s="1586"/>
      <c r="K29" s="1209"/>
    </row>
    <row r="30" spans="1:21" s="277" customFormat="1" ht="15.75" customHeight="1">
      <c r="A30" s="1211"/>
      <c r="B30" s="1217"/>
      <c r="C30" s="1209"/>
      <c r="D30" s="1230"/>
      <c r="E30" s="1209"/>
      <c r="F30" s="1209"/>
      <c r="G30" s="1217"/>
      <c r="H30" s="1211"/>
      <c r="I30" s="1209"/>
      <c r="J30" s="1230"/>
      <c r="K30" s="1209"/>
    </row>
    <row r="31" spans="1:21" s="276" customFormat="1" ht="15.75" customHeight="1">
      <c r="A31" s="1587" t="s">
        <v>329</v>
      </c>
      <c r="B31" s="1586"/>
      <c r="C31" s="1586"/>
      <c r="D31" s="1586"/>
      <c r="E31" s="1586"/>
      <c r="F31" s="1586"/>
      <c r="G31" s="1586"/>
      <c r="H31" s="1586"/>
      <c r="I31" s="1586"/>
      <c r="J31" s="1586"/>
      <c r="K31" s="1231"/>
      <c r="L31" s="277"/>
      <c r="M31" s="277"/>
      <c r="N31" s="277"/>
      <c r="O31" s="277"/>
      <c r="P31" s="277"/>
      <c r="Q31" s="277"/>
      <c r="R31" s="277"/>
      <c r="S31" s="277"/>
      <c r="T31" s="277"/>
      <c r="U31" s="277"/>
    </row>
    <row r="32" spans="1:21" s="276" customFormat="1" ht="15.75" customHeight="1">
      <c r="A32" s="1586"/>
      <c r="B32" s="1586"/>
      <c r="C32" s="1586"/>
      <c r="D32" s="1586"/>
      <c r="E32" s="1586"/>
      <c r="F32" s="1586"/>
      <c r="G32" s="1586"/>
      <c r="H32" s="1586"/>
      <c r="I32" s="1586"/>
      <c r="J32" s="1586"/>
      <c r="K32" s="1231"/>
      <c r="L32" s="277"/>
      <c r="M32" s="277"/>
      <c r="N32" s="277"/>
      <c r="O32" s="277"/>
      <c r="P32" s="277"/>
      <c r="Q32" s="277"/>
      <c r="R32" s="277"/>
      <c r="S32" s="277"/>
      <c r="T32" s="277"/>
      <c r="U32" s="277"/>
    </row>
    <row r="33" spans="1:21" s="276" customFormat="1" ht="15.75" customHeight="1">
      <c r="A33" s="1227"/>
      <c r="B33" s="1224"/>
      <c r="C33" s="1210"/>
      <c r="D33" s="1210"/>
      <c r="E33" s="1210"/>
      <c r="F33" s="1210"/>
      <c r="G33" s="1210"/>
      <c r="H33" s="1211"/>
      <c r="I33" s="1232"/>
      <c r="J33" s="1226"/>
      <c r="K33" s="1231"/>
      <c r="L33" s="277"/>
      <c r="M33" s="277"/>
      <c r="N33" s="277"/>
      <c r="O33" s="277"/>
      <c r="P33" s="277"/>
      <c r="Q33" s="277"/>
      <c r="R33" s="277"/>
      <c r="S33" s="277"/>
      <c r="T33" s="277"/>
      <c r="U33" s="277"/>
    </row>
    <row r="34" spans="1:21" s="279" customFormat="1" ht="15.75" customHeight="1">
      <c r="A34" s="1587" t="s">
        <v>368</v>
      </c>
      <c r="B34" s="1587"/>
      <c r="C34" s="1587"/>
      <c r="D34" s="1587"/>
      <c r="E34" s="1587"/>
      <c r="F34" s="1587"/>
      <c r="G34" s="1587"/>
      <c r="H34" s="1587"/>
      <c r="I34" s="1587"/>
      <c r="J34" s="1587"/>
      <c r="K34" s="1233"/>
      <c r="L34" s="278"/>
      <c r="M34" s="278"/>
      <c r="N34" s="278"/>
      <c r="O34" s="278"/>
      <c r="P34" s="278"/>
      <c r="Q34" s="278"/>
      <c r="R34" s="278"/>
      <c r="S34" s="278"/>
      <c r="T34" s="278"/>
      <c r="U34" s="278"/>
    </row>
    <row r="35" spans="1:21" s="279" customFormat="1" ht="15.75" customHeight="1">
      <c r="A35" s="1587"/>
      <c r="B35" s="1587"/>
      <c r="C35" s="1587"/>
      <c r="D35" s="1587"/>
      <c r="E35" s="1587"/>
      <c r="F35" s="1587"/>
      <c r="G35" s="1587"/>
      <c r="H35" s="1587"/>
      <c r="I35" s="1587"/>
      <c r="J35" s="1587"/>
      <c r="K35" s="1233"/>
      <c r="L35" s="278"/>
      <c r="M35" s="278"/>
      <c r="N35" s="278"/>
      <c r="O35" s="278"/>
      <c r="P35" s="278"/>
      <c r="Q35" s="278"/>
      <c r="R35" s="278"/>
      <c r="S35" s="278"/>
      <c r="T35" s="278"/>
      <c r="U35" s="278"/>
    </row>
    <row r="36" spans="1:21" s="57" customFormat="1" ht="24.75" customHeight="1">
      <c r="A36" s="1234"/>
      <c r="B36" s="1235"/>
      <c r="C36" s="1236"/>
      <c r="D36" s="1236"/>
      <c r="E36" s="1236"/>
      <c r="F36" s="1236"/>
      <c r="G36" s="1236"/>
      <c r="H36" s="959"/>
      <c r="I36" s="1237"/>
      <c r="J36" s="1238"/>
      <c r="K36" s="1239"/>
      <c r="L36" s="61"/>
      <c r="M36" s="61"/>
      <c r="N36" s="61"/>
      <c r="O36" s="61"/>
      <c r="P36" s="61"/>
      <c r="Q36" s="61"/>
      <c r="R36" s="61"/>
      <c r="S36" s="61"/>
      <c r="T36" s="61"/>
      <c r="U36" s="61"/>
    </row>
    <row r="37" spans="1:21" s="57" customFormat="1" ht="15.75" customHeight="1">
      <c r="A37" s="1240"/>
      <c r="B37" s="1241"/>
      <c r="C37" s="1242"/>
      <c r="D37" s="1242"/>
      <c r="E37" s="1242"/>
      <c r="F37" s="1242"/>
      <c r="G37" s="1242"/>
      <c r="H37" s="1242"/>
      <c r="I37" s="1243"/>
      <c r="J37" s="1244"/>
      <c r="K37" s="1239"/>
      <c r="L37" s="61"/>
      <c r="M37" s="61"/>
      <c r="N37" s="61"/>
      <c r="O37" s="61"/>
      <c r="P37" s="61"/>
      <c r="Q37" s="61"/>
      <c r="R37" s="61"/>
      <c r="S37" s="61"/>
      <c r="T37" s="61"/>
      <c r="U37" s="61"/>
    </row>
    <row r="38" spans="1:21">
      <c r="A38" s="1245" t="s">
        <v>218</v>
      </c>
      <c r="B38" s="1246"/>
      <c r="C38" s="1246"/>
      <c r="D38" s="1246"/>
      <c r="E38" s="1246"/>
      <c r="F38" s="1246"/>
      <c r="G38" s="1246"/>
      <c r="H38" s="1246"/>
      <c r="I38" s="1247"/>
      <c r="J38" s="1248"/>
      <c r="K38" s="1183"/>
    </row>
    <row r="39" spans="1:21">
      <c r="A39" s="1249" t="s">
        <v>371</v>
      </c>
      <c r="B39" s="1246"/>
      <c r="C39" s="1246"/>
      <c r="D39" s="1246"/>
      <c r="E39" s="1246"/>
      <c r="F39" s="1246"/>
      <c r="G39" s="1246"/>
      <c r="H39" s="1246"/>
      <c r="I39" s="1247"/>
      <c r="J39" s="1248"/>
      <c r="K39" s="1183"/>
    </row>
    <row r="40" spans="1:21">
      <c r="A40" s="1250"/>
      <c r="B40" s="1251"/>
      <c r="C40" s="1251"/>
      <c r="D40" s="1251"/>
      <c r="E40" s="1251"/>
      <c r="F40" s="1251"/>
      <c r="G40" s="1251"/>
      <c r="H40" s="1251"/>
      <c r="I40" s="1252"/>
      <c r="J40" s="1253"/>
      <c r="K40" s="1183"/>
    </row>
    <row r="41" spans="1:21" s="35" customFormat="1">
      <c r="A41" s="1254"/>
      <c r="B41" s="1254"/>
      <c r="C41" s="1254"/>
      <c r="D41" s="1254"/>
      <c r="E41" s="1254"/>
      <c r="F41" s="1254"/>
      <c r="G41" s="1254"/>
      <c r="H41" s="1254"/>
      <c r="I41" s="1199"/>
      <c r="J41" s="1204"/>
      <c r="K41" s="1204"/>
    </row>
    <row r="42" spans="1:21">
      <c r="A42" s="1578" t="s">
        <v>277</v>
      </c>
      <c r="B42" s="1579"/>
      <c r="C42" s="1580"/>
      <c r="D42" s="1183"/>
      <c r="E42" s="1183"/>
      <c r="F42" s="1578" t="s">
        <v>278</v>
      </c>
      <c r="G42" s="1588"/>
      <c r="H42" s="1588"/>
      <c r="I42" s="1589"/>
      <c r="J42" s="1183"/>
      <c r="K42" s="1183"/>
    </row>
    <row r="43" spans="1:21">
      <c r="A43" s="1581"/>
      <c r="B43" s="1582"/>
      <c r="C43" s="1583"/>
      <c r="D43" s="1183"/>
      <c r="E43" s="1183"/>
      <c r="F43" s="1590"/>
      <c r="G43" s="1591"/>
      <c r="H43" s="1591"/>
      <c r="I43" s="1592"/>
      <c r="J43" s="1183"/>
      <c r="K43" s="1183"/>
    </row>
    <row r="44" spans="1:21">
      <c r="A44" s="1255"/>
      <c r="B44" s="1256"/>
      <c r="C44" s="1257"/>
      <c r="D44" s="1256"/>
      <c r="E44" s="1183"/>
      <c r="F44" s="1258"/>
      <c r="G44" s="1256"/>
      <c r="H44" s="1256"/>
      <c r="I44" s="1259"/>
      <c r="J44" s="1254"/>
      <c r="K44" s="1183"/>
    </row>
    <row r="45" spans="1:21">
      <c r="A45" s="1258" t="s">
        <v>340</v>
      </c>
      <c r="B45" s="1256"/>
      <c r="C45" s="1260">
        <v>44632</v>
      </c>
      <c r="D45" s="1256"/>
      <c r="E45" s="1183"/>
      <c r="F45" s="1258" t="s">
        <v>101</v>
      </c>
      <c r="G45" s="1256"/>
      <c r="H45" s="1261"/>
      <c r="I45" s="1262">
        <v>44568</v>
      </c>
      <c r="J45" s="1254"/>
      <c r="K45" s="1183"/>
    </row>
    <row r="46" spans="1:21">
      <c r="A46" s="1258" t="s">
        <v>187</v>
      </c>
      <c r="B46" s="1256"/>
      <c r="C46" s="1263"/>
      <c r="D46" s="1264" t="s">
        <v>187</v>
      </c>
      <c r="E46" s="1183"/>
      <c r="F46" s="1258" t="s">
        <v>102</v>
      </c>
      <c r="G46" s="1256"/>
      <c r="H46" s="1261"/>
      <c r="I46" s="1262">
        <v>44793</v>
      </c>
      <c r="J46" s="1183"/>
      <c r="K46" s="1183"/>
    </row>
    <row r="47" spans="1:21">
      <c r="A47" s="1265" t="s">
        <v>275</v>
      </c>
      <c r="B47" s="1266"/>
      <c r="C47" s="1267" t="s">
        <v>276</v>
      </c>
      <c r="D47" s="1256"/>
      <c r="E47" s="1183"/>
      <c r="F47" s="1268" t="s">
        <v>275</v>
      </c>
      <c r="G47" s="1269" t="s">
        <v>276</v>
      </c>
      <c r="H47" s="1256"/>
      <c r="I47" s="1270"/>
      <c r="J47" s="1183"/>
      <c r="K47" s="1183"/>
    </row>
    <row r="48" spans="1:21">
      <c r="A48" s="1271" t="s">
        <v>103</v>
      </c>
      <c r="B48" s="1256"/>
      <c r="C48" s="1272" t="s">
        <v>187</v>
      </c>
      <c r="D48" s="1256"/>
      <c r="E48" s="1183"/>
      <c r="F48" s="1271" t="s">
        <v>103</v>
      </c>
      <c r="G48" s="1273" t="s">
        <v>187</v>
      </c>
      <c r="H48" s="1256"/>
      <c r="I48" s="1270"/>
      <c r="J48" s="1183"/>
      <c r="K48" s="1183"/>
    </row>
    <row r="49" spans="1:11">
      <c r="A49" s="1274">
        <v>44632</v>
      </c>
      <c r="B49" s="1256"/>
      <c r="C49" s="1275">
        <v>0.93240000000000001</v>
      </c>
      <c r="D49" s="1256"/>
      <c r="E49" s="1183"/>
      <c r="F49" s="1274">
        <v>44568</v>
      </c>
      <c r="G49" s="1276">
        <v>0.87109999999999999</v>
      </c>
      <c r="H49" s="1256"/>
      <c r="I49" s="1277" t="s">
        <v>250</v>
      </c>
      <c r="J49" s="1183"/>
      <c r="K49" s="1183"/>
    </row>
    <row r="50" spans="1:11">
      <c r="A50" s="1278" t="s">
        <v>187</v>
      </c>
      <c r="B50" s="1256" t="s">
        <v>187</v>
      </c>
      <c r="C50" s="1257"/>
      <c r="D50" s="1256"/>
      <c r="E50" s="1183"/>
      <c r="F50" s="1274">
        <v>44599</v>
      </c>
      <c r="G50" s="1276">
        <v>0.89410000000000001</v>
      </c>
      <c r="H50" s="1256"/>
      <c r="I50" s="1277"/>
      <c r="J50" s="1183"/>
      <c r="K50" s="1183"/>
    </row>
    <row r="51" spans="1:11">
      <c r="A51" s="1278" t="s">
        <v>187</v>
      </c>
      <c r="B51" s="1256" t="s">
        <v>187</v>
      </c>
      <c r="C51" s="1257"/>
      <c r="D51" s="1256"/>
      <c r="E51" s="1183"/>
      <c r="F51" s="1274">
        <v>44627</v>
      </c>
      <c r="G51" s="1276">
        <v>0.92789999999999995</v>
      </c>
      <c r="H51" s="1256"/>
      <c r="I51" s="1277"/>
      <c r="J51" s="1183"/>
      <c r="K51" s="1183"/>
    </row>
    <row r="52" spans="1:11">
      <c r="A52" s="1255"/>
      <c r="B52" s="1256"/>
      <c r="C52" s="1257"/>
      <c r="D52" s="1256"/>
      <c r="E52" s="1183"/>
      <c r="F52" s="1274">
        <v>44658</v>
      </c>
      <c r="G52" s="1276">
        <v>0.9274</v>
      </c>
      <c r="H52" s="1256"/>
      <c r="I52" s="1277"/>
      <c r="J52" s="1183"/>
      <c r="K52" s="1183"/>
    </row>
    <row r="53" spans="1:11">
      <c r="A53" s="1278" t="s">
        <v>187</v>
      </c>
      <c r="B53" s="1256" t="s">
        <v>187</v>
      </c>
      <c r="C53" s="1257"/>
      <c r="D53" s="1256"/>
      <c r="E53" s="1183"/>
      <c r="F53" s="1274">
        <v>44688</v>
      </c>
      <c r="G53" s="1276">
        <v>0.94259999999999999</v>
      </c>
      <c r="H53" s="1256"/>
      <c r="I53" s="1277"/>
      <c r="J53" s="1183"/>
      <c r="K53" s="1183"/>
    </row>
    <row r="54" spans="1:11">
      <c r="A54" s="1278" t="s">
        <v>187</v>
      </c>
      <c r="B54" s="1256" t="s">
        <v>187</v>
      </c>
      <c r="C54" s="1257"/>
      <c r="D54" s="1256"/>
      <c r="E54" s="1183"/>
      <c r="F54" s="1274">
        <v>44719</v>
      </c>
      <c r="G54" s="1276">
        <v>0.96030000000000004</v>
      </c>
      <c r="H54" s="1256"/>
      <c r="I54" s="1277"/>
      <c r="J54" s="1183"/>
      <c r="K54" s="1183"/>
    </row>
    <row r="55" spans="1:11">
      <c r="A55" s="1278" t="s">
        <v>187</v>
      </c>
      <c r="B55" s="1256" t="s">
        <v>187</v>
      </c>
      <c r="C55" s="1257"/>
      <c r="D55" s="1256"/>
      <c r="E55" s="1183"/>
      <c r="F55" s="1274">
        <v>44749</v>
      </c>
      <c r="G55" s="1276">
        <v>0.95279999999999998</v>
      </c>
      <c r="H55" s="1256"/>
      <c r="I55" s="1277"/>
      <c r="J55" s="1183"/>
      <c r="K55" s="1183"/>
    </row>
    <row r="56" spans="1:11">
      <c r="A56" s="1278" t="s">
        <v>187</v>
      </c>
      <c r="B56" s="1256" t="s">
        <v>187</v>
      </c>
      <c r="C56" s="1257"/>
      <c r="D56" s="1256"/>
      <c r="E56" s="1183"/>
      <c r="F56" s="1274">
        <v>44793</v>
      </c>
      <c r="G56" s="1276">
        <v>0.87119999999999997</v>
      </c>
      <c r="H56" s="1256"/>
      <c r="I56" s="1277" t="s">
        <v>251</v>
      </c>
      <c r="J56" s="1183"/>
      <c r="K56" s="1183"/>
    </row>
    <row r="57" spans="1:11">
      <c r="A57" s="1279"/>
      <c r="B57" s="1256"/>
      <c r="C57" s="1257"/>
      <c r="D57" s="1256"/>
      <c r="E57" s="1183"/>
      <c r="F57" s="1279"/>
      <c r="G57" s="1280"/>
      <c r="H57" s="1256"/>
      <c r="I57" s="1270"/>
      <c r="J57" s="1183"/>
      <c r="K57" s="1183"/>
    </row>
    <row r="58" spans="1:11">
      <c r="A58" s="1255" t="s">
        <v>187</v>
      </c>
      <c r="B58" s="1256" t="s">
        <v>187</v>
      </c>
      <c r="C58" s="1257"/>
      <c r="D58" s="1256"/>
      <c r="E58" s="1183"/>
      <c r="F58" s="1255" t="s">
        <v>140</v>
      </c>
      <c r="G58" s="1281">
        <f>AVERAGE(G49:G56)</f>
        <v>0.91842500000000005</v>
      </c>
      <c r="H58" s="1256"/>
      <c r="I58" s="1270"/>
      <c r="J58" s="1183"/>
      <c r="K58" s="1183"/>
    </row>
    <row r="59" spans="1:11">
      <c r="A59" s="1282"/>
      <c r="B59" s="1283"/>
      <c r="C59" s="1284"/>
      <c r="D59" s="1256"/>
      <c r="E59" s="1183"/>
      <c r="F59" s="1282"/>
      <c r="G59" s="1283"/>
      <c r="H59" s="1283"/>
      <c r="I59" s="1285"/>
      <c r="J59" s="1183"/>
      <c r="K59" s="1183"/>
    </row>
    <row r="60" spans="1:11" ht="13.8" thickBot="1">
      <c r="A60" s="1255"/>
      <c r="B60" s="1256"/>
      <c r="C60" s="1256"/>
      <c r="D60" s="1256"/>
      <c r="E60" s="1183"/>
      <c r="F60" s="1256"/>
      <c r="G60" s="1256"/>
      <c r="H60" s="1261"/>
      <c r="I60" s="1256"/>
      <c r="J60" s="1256"/>
      <c r="K60" s="1183"/>
    </row>
    <row r="61" spans="1:11" s="35" customFormat="1" ht="13.8" thickBot="1">
      <c r="A61" s="1286" t="s">
        <v>138</v>
      </c>
      <c r="B61" s="1287"/>
      <c r="C61" s="1287"/>
      <c r="D61" s="1287"/>
      <c r="E61" s="1287"/>
      <c r="F61" s="1287"/>
      <c r="G61" s="1288"/>
      <c r="H61" s="1289"/>
      <c r="I61" s="1290"/>
      <c r="J61" s="1291"/>
      <c r="K61" s="1292"/>
    </row>
    <row r="62" spans="1:11">
      <c r="A62" s="1293" t="s">
        <v>199</v>
      </c>
      <c r="B62" s="1294" t="s">
        <v>124</v>
      </c>
      <c r="C62" s="1294" t="s">
        <v>98</v>
      </c>
      <c r="D62" s="1294" t="s">
        <v>201</v>
      </c>
      <c r="E62" s="1295" t="s">
        <v>220</v>
      </c>
      <c r="F62" s="1296" t="s">
        <v>155</v>
      </c>
      <c r="G62" s="1297" t="s">
        <v>195</v>
      </c>
      <c r="H62" s="1298"/>
      <c r="I62" s="1299" t="s">
        <v>220</v>
      </c>
      <c r="J62" s="1300" t="s">
        <v>197</v>
      </c>
      <c r="K62" s="1299" t="s">
        <v>288</v>
      </c>
    </row>
    <row r="63" spans="1:11">
      <c r="A63" s="1293" t="s">
        <v>200</v>
      </c>
      <c r="B63" s="1294"/>
      <c r="C63" s="1294" t="s">
        <v>74</v>
      </c>
      <c r="D63" s="1294" t="s">
        <v>99</v>
      </c>
      <c r="E63" s="1295" t="s">
        <v>219</v>
      </c>
      <c r="F63" s="1296" t="s">
        <v>197</v>
      </c>
      <c r="G63" s="1301" t="s">
        <v>142</v>
      </c>
      <c r="H63" s="1298"/>
      <c r="I63" s="1302" t="s">
        <v>221</v>
      </c>
      <c r="J63" s="1303" t="s">
        <v>198</v>
      </c>
      <c r="K63" s="1304" t="s">
        <v>143</v>
      </c>
    </row>
    <row r="64" spans="1:11">
      <c r="A64" s="1293"/>
      <c r="B64" s="1294"/>
      <c r="C64" s="1294"/>
      <c r="D64" s="1294" t="s">
        <v>202</v>
      </c>
      <c r="E64" s="1305">
        <f>$G$58</f>
        <v>0.91842500000000005</v>
      </c>
      <c r="F64" s="1296" t="s">
        <v>198</v>
      </c>
      <c r="G64" s="1297" t="s">
        <v>143</v>
      </c>
      <c r="H64" s="1298"/>
      <c r="I64" s="1302">
        <f>$C$49</f>
        <v>0.93240000000000001</v>
      </c>
      <c r="J64" s="1303" t="s">
        <v>137</v>
      </c>
      <c r="K64" s="1302" t="s">
        <v>137</v>
      </c>
    </row>
    <row r="65" spans="1:11" ht="13.8" thickBot="1">
      <c r="A65" s="1306"/>
      <c r="B65" s="1307"/>
      <c r="C65" s="1307"/>
      <c r="D65" s="1307"/>
      <c r="E65" s="1308"/>
      <c r="F65" s="1309"/>
      <c r="G65" s="1310" t="s">
        <v>274</v>
      </c>
      <c r="H65" s="1298"/>
      <c r="I65" s="1311"/>
      <c r="J65" s="1312"/>
      <c r="K65" s="1313" t="s">
        <v>274</v>
      </c>
    </row>
    <row r="66" spans="1:11">
      <c r="A66" s="1314"/>
      <c r="B66" s="1314"/>
      <c r="C66" s="1314"/>
      <c r="D66" s="1314"/>
      <c r="E66" s="1255"/>
      <c r="F66" s="1315"/>
      <c r="G66" s="1316"/>
      <c r="H66" s="1317"/>
      <c r="I66" s="1318"/>
      <c r="J66" s="1314"/>
      <c r="K66" s="1319"/>
    </row>
    <row r="67" spans="1:11">
      <c r="A67" s="1314"/>
      <c r="B67" s="1320" t="s">
        <v>287</v>
      </c>
      <c r="C67" s="1320" t="s">
        <v>187</v>
      </c>
      <c r="D67" s="1320"/>
      <c r="E67" s="1321"/>
      <c r="F67" s="1322"/>
      <c r="G67" s="1323"/>
      <c r="H67" s="1324"/>
      <c r="I67" s="1325"/>
      <c r="J67" s="1320"/>
      <c r="K67" s="1319"/>
    </row>
    <row r="68" spans="1:11">
      <c r="A68" s="1326">
        <v>44562</v>
      </c>
      <c r="B68" s="1320" t="s">
        <v>141</v>
      </c>
      <c r="C68" s="1327">
        <v>500</v>
      </c>
      <c r="D68" s="1328">
        <v>750</v>
      </c>
      <c r="E68" s="1329">
        <f>C68/$G$58</f>
        <v>544.41026757764644</v>
      </c>
      <c r="F68" s="1330">
        <f>E68-D68</f>
        <v>-205.58973242235356</v>
      </c>
      <c r="G68" s="1331">
        <f>F68</f>
        <v>-205.58973242235356</v>
      </c>
      <c r="H68" s="1332"/>
      <c r="I68" s="1333">
        <f>C68/$C$49</f>
        <v>536.25053625053624</v>
      </c>
      <c r="J68" s="1328">
        <f>I68-D68</f>
        <v>-213.74946374946376</v>
      </c>
      <c r="K68" s="1334">
        <v>0</v>
      </c>
    </row>
    <row r="69" spans="1:11">
      <c r="A69" s="1335" t="s">
        <v>187</v>
      </c>
      <c r="B69" s="1314"/>
      <c r="C69" s="1336" t="s">
        <v>187</v>
      </c>
      <c r="D69" s="1337" t="s">
        <v>187</v>
      </c>
      <c r="E69" s="1338" t="s">
        <v>187</v>
      </c>
      <c r="F69" s="1339" t="s">
        <v>187</v>
      </c>
      <c r="G69" s="1340"/>
      <c r="H69" s="1341"/>
      <c r="I69" s="1342" t="s">
        <v>187</v>
      </c>
      <c r="J69" s="1337" t="s">
        <v>187</v>
      </c>
      <c r="K69" s="1334" t="s">
        <v>187</v>
      </c>
    </row>
    <row r="70" spans="1:11" ht="13.8" thickBot="1">
      <c r="A70" s="1343"/>
      <c r="B70" s="1343"/>
      <c r="C70" s="1344"/>
      <c r="D70" s="1345"/>
      <c r="E70" s="1346"/>
      <c r="F70" s="1347"/>
      <c r="G70" s="1348"/>
      <c r="H70" s="1341"/>
      <c r="I70" s="1349"/>
      <c r="J70" s="1345"/>
      <c r="K70" s="1350"/>
    </row>
    <row r="71" spans="1:11">
      <c r="A71" s="1256"/>
      <c r="B71" s="1351"/>
      <c r="C71" s="1352"/>
      <c r="D71" s="1337"/>
      <c r="E71" s="1353"/>
      <c r="F71" s="1354"/>
      <c r="G71" s="1355"/>
      <c r="H71" s="1341"/>
      <c r="I71" s="1356"/>
      <c r="J71" s="1183"/>
      <c r="K71" s="1357"/>
    </row>
    <row r="72" spans="1:11">
      <c r="A72" s="1256"/>
      <c r="B72" s="1183"/>
      <c r="C72" s="1358" t="s">
        <v>100</v>
      </c>
      <c r="D72" s="1359">
        <f>SUM(D68:D69)</f>
        <v>750</v>
      </c>
      <c r="E72" s="1360"/>
      <c r="F72" s="1361">
        <f>SUM(F68:F69)</f>
        <v>-205.58973242235356</v>
      </c>
      <c r="G72" s="1362">
        <f>SUM(G68:G69)</f>
        <v>-205.58973242235356</v>
      </c>
      <c r="H72" s="1363"/>
      <c r="I72" s="1364"/>
      <c r="J72" s="1365"/>
      <c r="K72" s="1366">
        <f>SUM(K68:K69)</f>
        <v>0</v>
      </c>
    </row>
    <row r="73" spans="1:11" ht="13.8" thickBot="1">
      <c r="A73" s="1256"/>
      <c r="B73" s="1358"/>
      <c r="C73" s="1367"/>
      <c r="D73" s="1368"/>
      <c r="E73" s="1369"/>
      <c r="F73" s="1370"/>
      <c r="G73" s="1371"/>
      <c r="H73" s="1341"/>
      <c r="I73" s="1356"/>
      <c r="J73" s="1183"/>
      <c r="K73" s="1372"/>
    </row>
    <row r="74" spans="1:11" ht="13.8" thickBot="1">
      <c r="A74" s="1256"/>
      <c r="B74" s="1358"/>
      <c r="C74" s="1367"/>
      <c r="D74" s="1373"/>
      <c r="E74" s="1373"/>
      <c r="F74" s="1373"/>
      <c r="G74" s="1374"/>
      <c r="H74" s="1375"/>
      <c r="I74" s="1183"/>
      <c r="J74" s="1183"/>
      <c r="K74" s="1183"/>
    </row>
    <row r="75" spans="1:11">
      <c r="A75" s="1256"/>
      <c r="B75" s="1376" t="s">
        <v>145</v>
      </c>
      <c r="C75" s="1377"/>
      <c r="D75" s="1378"/>
      <c r="E75" s="1379"/>
      <c r="F75" s="1380">
        <f>F72</f>
        <v>-205.58973242235356</v>
      </c>
      <c r="G75" s="1356"/>
      <c r="H75" s="1375"/>
      <c r="I75" s="1183"/>
      <c r="J75" s="1183"/>
      <c r="K75" s="1183"/>
    </row>
    <row r="76" spans="1:11" ht="13.8" thickBot="1">
      <c r="A76" s="1256"/>
      <c r="B76" s="1381" t="s">
        <v>515</v>
      </c>
      <c r="C76" s="1382"/>
      <c r="D76" s="1383"/>
      <c r="E76" s="1384"/>
      <c r="F76" s="1385"/>
      <c r="G76" s="1356"/>
      <c r="H76" s="1375"/>
      <c r="I76" s="1183"/>
      <c r="J76" s="1183"/>
      <c r="K76" s="1183"/>
    </row>
    <row r="77" spans="1:11" s="41" customFormat="1" ht="13.8" thickBot="1">
      <c r="A77" s="1261"/>
      <c r="B77" s="1358"/>
      <c r="C77" s="1386"/>
      <c r="D77" s="1375"/>
      <c r="E77" s="1387"/>
      <c r="F77" s="1341"/>
      <c r="G77" s="1388"/>
      <c r="H77" s="1375"/>
      <c r="I77" s="1261"/>
      <c r="J77" s="1261"/>
      <c r="K77" s="1261"/>
    </row>
    <row r="78" spans="1:11" s="41" customFormat="1">
      <c r="A78" s="1261"/>
      <c r="B78" s="1358"/>
      <c r="C78" s="1389" t="s">
        <v>144</v>
      </c>
      <c r="D78" s="1390"/>
      <c r="E78" s="1390"/>
      <c r="F78" s="1391"/>
      <c r="G78" s="1392">
        <f>G72</f>
        <v>-205.58973242235356</v>
      </c>
      <c r="H78" s="1387"/>
      <c r="I78" s="1261"/>
      <c r="J78" s="1261"/>
      <c r="K78" s="1261"/>
    </row>
    <row r="79" spans="1:11" s="41" customFormat="1" ht="13.8" thickBot="1">
      <c r="A79" s="1261"/>
      <c r="B79" s="1358"/>
      <c r="C79" s="1393" t="s">
        <v>516</v>
      </c>
      <c r="D79" s="1394"/>
      <c r="E79" s="1394"/>
      <c r="F79" s="1395"/>
      <c r="G79" s="1396"/>
      <c r="H79" s="1387"/>
      <c r="I79" s="1261"/>
      <c r="J79" s="1261"/>
      <c r="K79" s="1261"/>
    </row>
    <row r="80" spans="1:11" s="41" customFormat="1" ht="13.8" thickBot="1">
      <c r="A80" s="1261"/>
      <c r="B80" s="1358"/>
      <c r="C80" s="1386"/>
      <c r="D80" s="1375"/>
      <c r="E80" s="1387"/>
      <c r="F80" s="1387"/>
      <c r="G80" s="1375"/>
      <c r="H80" s="1375"/>
      <c r="I80" s="1261"/>
      <c r="J80" s="1261"/>
      <c r="K80" s="1261"/>
    </row>
    <row r="81" spans="1:11" s="41" customFormat="1">
      <c r="A81" s="1261"/>
      <c r="B81" s="1358"/>
      <c r="C81" s="1386"/>
      <c r="D81" s="1261"/>
      <c r="E81" s="1261"/>
      <c r="F81" s="1261"/>
      <c r="G81" s="1397" t="s">
        <v>134</v>
      </c>
      <c r="H81" s="1398"/>
      <c r="I81" s="1398"/>
      <c r="J81" s="1398"/>
      <c r="K81" s="1399">
        <f>K72</f>
        <v>0</v>
      </c>
    </row>
    <row r="82" spans="1:11" s="41" customFormat="1" ht="13.8" thickBot="1">
      <c r="A82" s="1261"/>
      <c r="B82" s="1358"/>
      <c r="C82" s="1386"/>
      <c r="D82" s="1261"/>
      <c r="E82" s="1261"/>
      <c r="F82" s="1261"/>
      <c r="G82" s="1400" t="s">
        <v>429</v>
      </c>
      <c r="H82" s="1401"/>
      <c r="I82" s="1401"/>
      <c r="J82" s="1401"/>
      <c r="K82" s="1402"/>
    </row>
    <row r="83" spans="1:11" s="41" customFormat="1" ht="13.8" thickBot="1">
      <c r="A83" s="1403" t="s">
        <v>139</v>
      </c>
      <c r="B83" s="1404"/>
      <c r="C83" s="1404"/>
      <c r="D83" s="1404"/>
      <c r="E83" s="1404"/>
      <c r="F83" s="1404"/>
      <c r="G83" s="1405"/>
      <c r="H83" s="1289"/>
      <c r="I83" s="1406"/>
      <c r="J83" s="1407"/>
      <c r="K83" s="1408"/>
    </row>
    <row r="84" spans="1:11">
      <c r="A84" s="1293" t="s">
        <v>199</v>
      </c>
      <c r="B84" s="1294" t="s">
        <v>124</v>
      </c>
      <c r="C84" s="1294" t="s">
        <v>98</v>
      </c>
      <c r="D84" s="1294" t="s">
        <v>201</v>
      </c>
      <c r="E84" s="1409" t="s">
        <v>220</v>
      </c>
      <c r="F84" s="1299" t="s">
        <v>155</v>
      </c>
      <c r="G84" s="1299" t="s">
        <v>195</v>
      </c>
      <c r="H84" s="1298"/>
      <c r="I84" s="1299" t="s">
        <v>220</v>
      </c>
      <c r="J84" s="1299" t="s">
        <v>197</v>
      </c>
      <c r="K84" s="1299" t="s">
        <v>288</v>
      </c>
    </row>
    <row r="85" spans="1:11">
      <c r="A85" s="1293" t="s">
        <v>200</v>
      </c>
      <c r="B85" s="1294"/>
      <c r="C85" s="1294" t="s">
        <v>74</v>
      </c>
      <c r="D85" s="1294" t="s">
        <v>99</v>
      </c>
      <c r="E85" s="1409" t="s">
        <v>219</v>
      </c>
      <c r="F85" s="1302" t="s">
        <v>197</v>
      </c>
      <c r="G85" s="1304" t="s">
        <v>142</v>
      </c>
      <c r="H85" s="1298"/>
      <c r="I85" s="1302" t="s">
        <v>221</v>
      </c>
      <c r="J85" s="1302" t="s">
        <v>198</v>
      </c>
      <c r="K85" s="1304" t="s">
        <v>143</v>
      </c>
    </row>
    <row r="86" spans="1:11">
      <c r="A86" s="1293"/>
      <c r="B86" s="1294"/>
      <c r="C86" s="1294"/>
      <c r="D86" s="1294" t="s">
        <v>202</v>
      </c>
      <c r="E86" s="1410">
        <f>$G$58</f>
        <v>0.91842500000000005</v>
      </c>
      <c r="F86" s="1302" t="s">
        <v>198</v>
      </c>
      <c r="G86" s="1302" t="s">
        <v>143</v>
      </c>
      <c r="H86" s="1298"/>
      <c r="I86" s="1302">
        <f>$C$49</f>
        <v>0.93240000000000001</v>
      </c>
      <c r="J86" s="1302" t="s">
        <v>137</v>
      </c>
      <c r="K86" s="1302" t="s">
        <v>137</v>
      </c>
    </row>
    <row r="87" spans="1:11" ht="13.8" thickBot="1">
      <c r="A87" s="1306"/>
      <c r="B87" s="1307"/>
      <c r="C87" s="1307"/>
      <c r="D87" s="1307"/>
      <c r="E87" s="1411"/>
      <c r="F87" s="1311"/>
      <c r="G87" s="1313" t="s">
        <v>274</v>
      </c>
      <c r="H87" s="1298"/>
      <c r="I87" s="1311"/>
      <c r="J87" s="1311"/>
      <c r="K87" s="1313" t="s">
        <v>274</v>
      </c>
    </row>
    <row r="88" spans="1:11">
      <c r="A88" s="1314"/>
      <c r="B88" s="1320" t="s">
        <v>287</v>
      </c>
      <c r="C88" s="1320" t="s">
        <v>187</v>
      </c>
      <c r="D88" s="1320"/>
      <c r="E88" s="1412"/>
      <c r="F88" s="1320"/>
      <c r="G88" s="1320"/>
      <c r="H88" s="1324"/>
      <c r="I88" s="1325"/>
      <c r="J88" s="1413"/>
      <c r="K88" s="1414"/>
    </row>
    <row r="89" spans="1:11" s="146" customFormat="1">
      <c r="A89" s="1415">
        <v>44562</v>
      </c>
      <c r="B89" s="1320" t="s">
        <v>222</v>
      </c>
      <c r="C89" s="1327">
        <v>1000</v>
      </c>
      <c r="D89" s="1328">
        <v>1144</v>
      </c>
      <c r="E89" s="1329">
        <f>C89/$G$58</f>
        <v>1088.8205351552929</v>
      </c>
      <c r="F89" s="1328">
        <f>E89-D89</f>
        <v>-55.179464844707127</v>
      </c>
      <c r="G89" s="1328"/>
      <c r="H89" s="1332"/>
      <c r="I89" s="1329">
        <f>C89/$C$49</f>
        <v>1072.5010725010725</v>
      </c>
      <c r="J89" s="1328">
        <f>I89-D89</f>
        <v>-71.498927498927515</v>
      </c>
      <c r="K89" s="1416">
        <f>J89</f>
        <v>-71.498927498927515</v>
      </c>
    </row>
    <row r="90" spans="1:11" s="146" customFormat="1">
      <c r="A90" s="1415">
        <v>44593</v>
      </c>
      <c r="B90" s="1320" t="s">
        <v>223</v>
      </c>
      <c r="C90" s="1327">
        <v>1600</v>
      </c>
      <c r="D90" s="1328">
        <v>1771.04</v>
      </c>
      <c r="E90" s="1329">
        <f>C90/$G$58</f>
        <v>1742.1128562484687</v>
      </c>
      <c r="F90" s="1328">
        <f>E90-D90</f>
        <v>-28.927143751531275</v>
      </c>
      <c r="G90" s="1328">
        <f>F90</f>
        <v>-28.927143751531275</v>
      </c>
      <c r="H90" s="1332"/>
      <c r="I90" s="1329">
        <f>C90/$C$49</f>
        <v>1716.001716001716</v>
      </c>
      <c r="J90" s="1328">
        <f>I90-D90</f>
        <v>-55.038283998283987</v>
      </c>
      <c r="K90" s="1416">
        <v>0</v>
      </c>
    </row>
    <row r="91" spans="1:11" s="146" customFormat="1">
      <c r="A91" s="1415">
        <v>44593</v>
      </c>
      <c r="B91" s="1320" t="s">
        <v>224</v>
      </c>
      <c r="C91" s="1327">
        <v>2500</v>
      </c>
      <c r="D91" s="1328">
        <v>2767</v>
      </c>
      <c r="E91" s="1329">
        <f>C91/$G$58</f>
        <v>2722.0513378882324</v>
      </c>
      <c r="F91" s="1328">
        <f>E91-D91</f>
        <v>-44.94866211176759</v>
      </c>
      <c r="G91" s="1328">
        <f>E91-D91</f>
        <v>-44.94866211176759</v>
      </c>
      <c r="H91" s="1332"/>
      <c r="I91" s="1329">
        <f>C91/$C$49</f>
        <v>2681.2526812526812</v>
      </c>
      <c r="J91" s="1328">
        <f>I91-D91</f>
        <v>-85.747318747318786</v>
      </c>
      <c r="K91" s="1416">
        <v>0</v>
      </c>
    </row>
    <row r="92" spans="1:11">
      <c r="A92" s="1417"/>
      <c r="B92" s="1417"/>
      <c r="C92" s="1417"/>
      <c r="D92" s="1418"/>
      <c r="E92" s="1419"/>
      <c r="F92" s="1418"/>
      <c r="G92" s="1418"/>
      <c r="H92" s="1341"/>
      <c r="I92" s="1420"/>
      <c r="J92" s="1418"/>
      <c r="K92" s="1417"/>
    </row>
    <row r="93" spans="1:11">
      <c r="A93" s="1256"/>
      <c r="B93" s="1421"/>
      <c r="C93" s="1421"/>
      <c r="D93" s="1422"/>
      <c r="E93" s="1423"/>
      <c r="F93" s="1424"/>
      <c r="G93" s="1425"/>
      <c r="H93" s="1341"/>
      <c r="I93" s="1356"/>
      <c r="J93" s="1183"/>
      <c r="K93" s="1426"/>
    </row>
    <row r="94" spans="1:11">
      <c r="A94" s="1256"/>
      <c r="B94" s="1183"/>
      <c r="C94" s="1358" t="s">
        <v>100</v>
      </c>
      <c r="D94" s="1359">
        <f>SUM(D89:D91)</f>
        <v>5682.04</v>
      </c>
      <c r="E94" s="1427" t="s">
        <v>187</v>
      </c>
      <c r="F94" s="1361">
        <f>SUM(F89:F91)</f>
        <v>-129.05527070800599</v>
      </c>
      <c r="G94" s="1428">
        <f>SUM(G89:G91)</f>
        <v>-73.875805863298865</v>
      </c>
      <c r="H94" s="1363"/>
      <c r="I94" s="1364"/>
      <c r="J94" s="1365"/>
      <c r="K94" s="1429">
        <f>SUM(K89:K91)</f>
        <v>-71.498927498927515</v>
      </c>
    </row>
    <row r="95" spans="1:11" ht="13.8" thickBot="1">
      <c r="A95" s="1256"/>
      <c r="B95" s="1358"/>
      <c r="C95" s="1256"/>
      <c r="D95" s="1418"/>
      <c r="E95" s="1338"/>
      <c r="F95" s="1370"/>
      <c r="G95" s="1430"/>
      <c r="H95" s="1341"/>
      <c r="I95" s="1356"/>
      <c r="J95" s="1183"/>
      <c r="K95" s="1431"/>
    </row>
    <row r="96" spans="1:11" ht="13.8" thickBot="1">
      <c r="A96" s="1256"/>
      <c r="B96" s="1358"/>
      <c r="C96" s="1256"/>
      <c r="D96" s="1432"/>
      <c r="E96" s="1432"/>
      <c r="F96" s="1432"/>
      <c r="G96" s="1183"/>
      <c r="H96" s="1261"/>
      <c r="I96" s="1183"/>
      <c r="J96" s="1183"/>
      <c r="K96" s="1183"/>
    </row>
    <row r="97" spans="1:11">
      <c r="A97" s="1256"/>
      <c r="B97" s="1376" t="s">
        <v>146</v>
      </c>
      <c r="C97" s="1379"/>
      <c r="D97" s="1379"/>
      <c r="E97" s="1379"/>
      <c r="F97" s="1433">
        <f>F94</f>
        <v>-129.05527070800599</v>
      </c>
      <c r="G97" s="1183"/>
      <c r="H97" s="1261"/>
      <c r="I97" s="1183"/>
      <c r="J97" s="1183"/>
      <c r="K97" s="1183"/>
    </row>
    <row r="98" spans="1:11" ht="13.8" thickBot="1">
      <c r="A98" s="1256"/>
      <c r="B98" s="1381" t="s">
        <v>517</v>
      </c>
      <c r="C98" s="1434"/>
      <c r="D98" s="1435"/>
      <c r="E98" s="1436"/>
      <c r="F98" s="1437"/>
      <c r="G98" s="1183"/>
      <c r="H98" s="1261"/>
      <c r="I98" s="1183"/>
      <c r="J98" s="1183"/>
      <c r="K98" s="1183"/>
    </row>
    <row r="99" spans="1:11" ht="13.8" thickBot="1">
      <c r="A99" s="1256"/>
      <c r="B99" s="1256"/>
      <c r="C99" s="1256"/>
      <c r="D99" s="1256"/>
      <c r="E99" s="1256"/>
      <c r="F99" s="1256"/>
      <c r="G99" s="1183"/>
      <c r="H99" s="1261"/>
      <c r="I99" s="1183"/>
      <c r="J99" s="1183"/>
      <c r="K99" s="1183"/>
    </row>
    <row r="100" spans="1:11" s="41" customFormat="1">
      <c r="A100" s="1261"/>
      <c r="B100" s="1358"/>
      <c r="C100" s="1438" t="s">
        <v>147</v>
      </c>
      <c r="D100" s="1439"/>
      <c r="E100" s="1439"/>
      <c r="F100" s="1439"/>
      <c r="G100" s="1440">
        <f>G94</f>
        <v>-73.875805863298865</v>
      </c>
      <c r="H100" s="1441"/>
      <c r="I100" s="1261"/>
      <c r="J100" s="1261"/>
      <c r="K100" s="1261"/>
    </row>
    <row r="101" spans="1:11" s="41" customFormat="1" ht="13.8" thickBot="1">
      <c r="A101" s="1261"/>
      <c r="B101" s="1358"/>
      <c r="C101" s="1442" t="s">
        <v>518</v>
      </c>
      <c r="D101" s="1443"/>
      <c r="E101" s="1443"/>
      <c r="F101" s="1443"/>
      <c r="G101" s="1444"/>
      <c r="H101" s="1445"/>
      <c r="I101" s="1261"/>
      <c r="J101" s="1261"/>
      <c r="K101" s="1261"/>
    </row>
    <row r="102" spans="1:11" ht="13.8" thickBot="1">
      <c r="A102" s="1256"/>
      <c r="B102" s="1256"/>
      <c r="C102" s="1256"/>
      <c r="D102" s="1256"/>
      <c r="E102" s="1256"/>
      <c r="F102" s="1256"/>
      <c r="G102" s="1183"/>
      <c r="H102" s="1261"/>
      <c r="I102" s="1183"/>
      <c r="J102" s="1183"/>
      <c r="K102" s="1183"/>
    </row>
    <row r="103" spans="1:11">
      <c r="A103" s="1256"/>
      <c r="B103" s="1256"/>
      <c r="C103" s="1256"/>
      <c r="D103" s="1256"/>
      <c r="E103" s="1256"/>
      <c r="F103" s="1183"/>
      <c r="G103" s="1446" t="s">
        <v>134</v>
      </c>
      <c r="H103" s="1447"/>
      <c r="I103" s="1447"/>
      <c r="J103" s="1447"/>
      <c r="K103" s="1448">
        <f>K94</f>
        <v>-71.498927498927515</v>
      </c>
    </row>
    <row r="104" spans="1:11" ht="13.8" thickBot="1">
      <c r="A104" s="1183"/>
      <c r="B104" s="1183"/>
      <c r="C104" s="1183"/>
      <c r="D104" s="1183"/>
      <c r="E104" s="1183"/>
      <c r="F104" s="1183"/>
      <c r="G104" s="1449" t="s">
        <v>519</v>
      </c>
      <c r="H104" s="1450"/>
      <c r="I104" s="1450"/>
      <c r="J104" s="1450"/>
      <c r="K104" s="1451"/>
    </row>
    <row r="106" spans="1:11">
      <c r="A106" s="402"/>
      <c r="B106" s="403"/>
      <c r="C106" s="404"/>
      <c r="D106" s="405"/>
      <c r="E106" s="405"/>
      <c r="F106" s="405"/>
      <c r="G106" s="576"/>
      <c r="H106" s="576"/>
      <c r="I106" s="405"/>
      <c r="J106" s="406"/>
    </row>
    <row r="107" spans="1:11" ht="15.6">
      <c r="A107" s="407" t="s">
        <v>360</v>
      </c>
      <c r="B107" s="408"/>
      <c r="C107" s="409"/>
      <c r="D107" s="410"/>
      <c r="E107" s="410"/>
      <c r="F107" s="410"/>
      <c r="G107" s="577"/>
      <c r="H107" s="577"/>
      <c r="I107" s="410"/>
      <c r="J107" s="411"/>
    </row>
    <row r="108" spans="1:11" ht="15.6">
      <c r="A108" s="466"/>
      <c r="B108" s="467"/>
      <c r="C108" s="468"/>
      <c r="D108" s="469"/>
      <c r="E108" s="469"/>
      <c r="F108" s="469"/>
      <c r="G108" s="578"/>
      <c r="H108" s="578"/>
      <c r="I108" s="469"/>
      <c r="J108" s="470"/>
    </row>
    <row r="112" spans="1:11">
      <c r="A112" s="1562" t="s">
        <v>277</v>
      </c>
      <c r="B112" s="1563"/>
      <c r="C112" s="1564"/>
      <c r="D112" s="579"/>
      <c r="E112" s="579"/>
      <c r="F112" s="1562" t="s">
        <v>278</v>
      </c>
      <c r="G112" s="1568"/>
      <c r="H112" s="1568"/>
      <c r="I112" s="1569"/>
    </row>
    <row r="113" spans="1:10">
      <c r="A113" s="1565"/>
      <c r="B113" s="1566"/>
      <c r="C113" s="1567"/>
      <c r="D113" s="579"/>
      <c r="E113" s="579"/>
      <c r="F113" s="1570"/>
      <c r="G113" s="1571"/>
      <c r="H113" s="1571"/>
      <c r="I113" s="1572"/>
    </row>
    <row r="114" spans="1:10">
      <c r="A114" s="580"/>
      <c r="B114" s="581"/>
      <c r="C114" s="582"/>
      <c r="D114" s="581"/>
      <c r="E114" s="579"/>
      <c r="F114" s="583"/>
      <c r="G114" s="581"/>
      <c r="H114" s="581"/>
      <c r="I114" s="584"/>
      <c r="J114" s="158"/>
    </row>
    <row r="115" spans="1:10">
      <c r="A115" s="583" t="s">
        <v>340</v>
      </c>
      <c r="B115" s="581"/>
      <c r="C115" s="585"/>
      <c r="D115" s="581"/>
      <c r="E115" s="579"/>
      <c r="F115" s="583" t="s">
        <v>101</v>
      </c>
      <c r="G115" s="581"/>
      <c r="H115" s="586"/>
      <c r="I115" s="587"/>
      <c r="J115" s="158"/>
    </row>
    <row r="116" spans="1:10">
      <c r="A116" s="583" t="s">
        <v>187</v>
      </c>
      <c r="B116" s="581"/>
      <c r="C116" s="588"/>
      <c r="D116" s="589" t="s">
        <v>187</v>
      </c>
      <c r="E116" s="579"/>
      <c r="F116" s="583" t="s">
        <v>102</v>
      </c>
      <c r="G116" s="581"/>
      <c r="H116" s="586"/>
      <c r="I116" s="587"/>
    </row>
    <row r="117" spans="1:10">
      <c r="A117" s="590" t="s">
        <v>275</v>
      </c>
      <c r="B117" s="591"/>
      <c r="C117" s="592" t="s">
        <v>427</v>
      </c>
      <c r="D117" s="581"/>
      <c r="E117" s="579"/>
      <c r="F117" s="593" t="s">
        <v>275</v>
      </c>
      <c r="G117" s="594"/>
      <c r="H117" s="581"/>
      <c r="I117" s="595"/>
    </row>
    <row r="118" spans="1:10">
      <c r="A118" s="596" t="s">
        <v>103</v>
      </c>
      <c r="B118" s="581"/>
      <c r="C118" s="597" t="s">
        <v>187</v>
      </c>
      <c r="D118" s="581"/>
      <c r="E118" s="579"/>
      <c r="F118" s="596" t="s">
        <v>103</v>
      </c>
      <c r="G118" s="598" t="s">
        <v>187</v>
      </c>
      <c r="H118" s="581"/>
      <c r="I118" s="595"/>
    </row>
    <row r="119" spans="1:10">
      <c r="A119" s="599"/>
      <c r="B119" s="581"/>
      <c r="C119" s="600"/>
      <c r="D119" s="581"/>
      <c r="E119" s="579"/>
      <c r="F119" s="599"/>
      <c r="G119" s="601"/>
      <c r="H119" s="581"/>
      <c r="I119" s="602" t="s">
        <v>250</v>
      </c>
    </row>
    <row r="120" spans="1:10">
      <c r="A120" s="603" t="s">
        <v>187</v>
      </c>
      <c r="B120" s="581" t="s">
        <v>187</v>
      </c>
      <c r="C120" s="582"/>
      <c r="D120" s="581"/>
      <c r="E120" s="579"/>
      <c r="F120" s="599"/>
      <c r="G120" s="601"/>
      <c r="H120" s="581"/>
      <c r="I120" s="602"/>
    </row>
    <row r="121" spans="1:10">
      <c r="A121" s="603" t="s">
        <v>187</v>
      </c>
      <c r="B121" s="581" t="s">
        <v>187</v>
      </c>
      <c r="C121" s="582"/>
      <c r="D121" s="581"/>
      <c r="E121" s="579"/>
      <c r="F121" s="599"/>
      <c r="G121" s="601"/>
      <c r="H121" s="581"/>
      <c r="I121" s="602"/>
    </row>
    <row r="122" spans="1:10">
      <c r="A122" s="580"/>
      <c r="B122" s="581"/>
      <c r="C122" s="582"/>
      <c r="D122" s="581"/>
      <c r="E122" s="579"/>
      <c r="F122" s="599"/>
      <c r="G122" s="601"/>
      <c r="H122" s="581"/>
      <c r="I122" s="602"/>
    </row>
    <row r="123" spans="1:10">
      <c r="A123" s="603" t="s">
        <v>187</v>
      </c>
      <c r="B123" s="581" t="s">
        <v>187</v>
      </c>
      <c r="C123" s="582"/>
      <c r="D123" s="581"/>
      <c r="E123" s="579"/>
      <c r="F123" s="599"/>
      <c r="G123" s="601"/>
      <c r="H123" s="581"/>
      <c r="I123" s="602"/>
    </row>
    <row r="124" spans="1:10">
      <c r="A124" s="603" t="s">
        <v>187</v>
      </c>
      <c r="B124" s="581" t="s">
        <v>187</v>
      </c>
      <c r="C124" s="582"/>
      <c r="D124" s="581"/>
      <c r="E124" s="579"/>
      <c r="F124" s="599"/>
      <c r="G124" s="601"/>
      <c r="H124" s="581"/>
      <c r="I124" s="602"/>
    </row>
    <row r="125" spans="1:10">
      <c r="A125" s="603" t="s">
        <v>187</v>
      </c>
      <c r="B125" s="581" t="s">
        <v>187</v>
      </c>
      <c r="C125" s="582"/>
      <c r="D125" s="581"/>
      <c r="E125" s="579"/>
      <c r="F125" s="599"/>
      <c r="G125" s="601"/>
      <c r="H125" s="581"/>
      <c r="I125" s="602"/>
    </row>
    <row r="126" spans="1:10">
      <c r="A126" s="603" t="s">
        <v>187</v>
      </c>
      <c r="B126" s="581" t="s">
        <v>187</v>
      </c>
      <c r="C126" s="582"/>
      <c r="D126" s="581"/>
      <c r="E126" s="579"/>
      <c r="F126" s="599"/>
      <c r="G126" s="601"/>
      <c r="H126" s="581"/>
      <c r="I126" s="602" t="s">
        <v>251</v>
      </c>
    </row>
    <row r="127" spans="1:10">
      <c r="A127" s="604"/>
      <c r="B127" s="581"/>
      <c r="C127" s="582"/>
      <c r="D127" s="581"/>
      <c r="E127" s="579"/>
      <c r="F127" s="604"/>
      <c r="G127" s="605"/>
      <c r="H127" s="581"/>
      <c r="I127" s="595"/>
    </row>
    <row r="128" spans="1:10">
      <c r="A128" s="580" t="s">
        <v>187</v>
      </c>
      <c r="B128" s="581" t="s">
        <v>187</v>
      </c>
      <c r="C128" s="582"/>
      <c r="D128" s="581"/>
      <c r="E128" s="579"/>
      <c r="F128" s="580" t="s">
        <v>140</v>
      </c>
      <c r="G128" s="606" t="e">
        <f>AVERAGE(G119:G126)</f>
        <v>#DIV/0!</v>
      </c>
      <c r="H128" s="581"/>
      <c r="I128" s="595"/>
    </row>
    <row r="129" spans="1:11">
      <c r="A129" s="607"/>
      <c r="B129" s="608"/>
      <c r="C129" s="609"/>
      <c r="D129" s="581"/>
      <c r="E129" s="579"/>
      <c r="F129" s="607"/>
      <c r="G129" s="608"/>
      <c r="H129" s="608"/>
      <c r="I129" s="610"/>
    </row>
    <row r="130" spans="1:11" ht="13.8" thickBot="1">
      <c r="A130" s="159"/>
      <c r="B130" s="32"/>
      <c r="C130" s="32"/>
      <c r="D130" s="32"/>
      <c r="F130" s="32"/>
      <c r="G130" s="32"/>
      <c r="I130" s="32"/>
      <c r="J130" s="32"/>
    </row>
    <row r="131" spans="1:11" ht="13.8" thickBot="1">
      <c r="A131" s="611" t="s">
        <v>138</v>
      </c>
      <c r="B131" s="612"/>
      <c r="C131" s="612"/>
      <c r="D131" s="612"/>
      <c r="E131" s="612"/>
      <c r="F131" s="612"/>
      <c r="G131" s="613"/>
      <c r="H131" s="614"/>
      <c r="I131" s="615"/>
      <c r="J131" s="616"/>
      <c r="K131" s="617"/>
    </row>
    <row r="132" spans="1:11">
      <c r="A132" s="618" t="s">
        <v>199</v>
      </c>
      <c r="B132" s="321" t="s">
        <v>124</v>
      </c>
      <c r="C132" s="321" t="s">
        <v>428</v>
      </c>
      <c r="D132" s="321" t="s">
        <v>201</v>
      </c>
      <c r="E132" s="619" t="s">
        <v>220</v>
      </c>
      <c r="F132" s="323" t="s">
        <v>155</v>
      </c>
      <c r="G132" s="620" t="s">
        <v>195</v>
      </c>
      <c r="H132" s="396"/>
      <c r="I132" s="621" t="s">
        <v>220</v>
      </c>
      <c r="J132" s="622" t="s">
        <v>197</v>
      </c>
      <c r="K132" s="621" t="s">
        <v>288</v>
      </c>
    </row>
    <row r="133" spans="1:11">
      <c r="A133" s="618" t="s">
        <v>200</v>
      </c>
      <c r="B133" s="321"/>
      <c r="C133" s="321" t="s">
        <v>427</v>
      </c>
      <c r="D133" s="321" t="s">
        <v>99</v>
      </c>
      <c r="E133" s="619" t="s">
        <v>219</v>
      </c>
      <c r="F133" s="323" t="s">
        <v>197</v>
      </c>
      <c r="G133" s="623" t="s">
        <v>142</v>
      </c>
      <c r="H133" s="396"/>
      <c r="I133" s="624" t="s">
        <v>221</v>
      </c>
      <c r="J133" s="625" t="s">
        <v>198</v>
      </c>
      <c r="K133" s="626" t="s">
        <v>143</v>
      </c>
    </row>
    <row r="134" spans="1:11">
      <c r="A134" s="618"/>
      <c r="B134" s="321"/>
      <c r="C134" s="321"/>
      <c r="D134" s="321" t="s">
        <v>202</v>
      </c>
      <c r="E134" s="627" t="e">
        <f>$G$128</f>
        <v>#DIV/0!</v>
      </c>
      <c r="F134" s="323" t="s">
        <v>198</v>
      </c>
      <c r="G134" s="620" t="s">
        <v>143</v>
      </c>
      <c r="H134" s="396"/>
      <c r="I134" s="628"/>
      <c r="J134" s="625" t="s">
        <v>137</v>
      </c>
      <c r="K134" s="624" t="s">
        <v>137</v>
      </c>
    </row>
    <row r="135" spans="1:11" ht="13.8" thickBot="1">
      <c r="A135" s="629"/>
      <c r="B135" s="630"/>
      <c r="C135" s="630"/>
      <c r="D135" s="630"/>
      <c r="E135" s="631"/>
      <c r="F135" s="632"/>
      <c r="G135" s="633" t="s">
        <v>274</v>
      </c>
      <c r="H135" s="396"/>
      <c r="I135" s="634"/>
      <c r="J135" s="635"/>
      <c r="K135" s="636" t="s">
        <v>274</v>
      </c>
    </row>
    <row r="136" spans="1:11">
      <c r="A136" s="637"/>
      <c r="B136" s="637"/>
      <c r="C136" s="637"/>
      <c r="D136" s="637"/>
      <c r="E136" s="580"/>
      <c r="F136" s="638"/>
      <c r="G136" s="639"/>
      <c r="H136" s="640"/>
      <c r="I136" s="641"/>
      <c r="J136" s="637"/>
      <c r="K136" s="642"/>
    </row>
    <row r="137" spans="1:11">
      <c r="A137" s="637"/>
      <c r="B137" s="643"/>
      <c r="C137" s="643" t="s">
        <v>187</v>
      </c>
      <c r="D137" s="643"/>
      <c r="E137" s="644"/>
      <c r="F137" s="645"/>
      <c r="G137" s="646"/>
      <c r="H137" s="647"/>
      <c r="I137" s="648"/>
      <c r="J137" s="643"/>
      <c r="K137" s="642"/>
    </row>
    <row r="138" spans="1:11">
      <c r="A138" s="649"/>
      <c r="B138" s="643"/>
      <c r="C138" s="650"/>
      <c r="D138" s="651"/>
      <c r="E138" s="652"/>
      <c r="F138" s="653"/>
      <c r="G138" s="654"/>
      <c r="H138" s="655"/>
      <c r="I138" s="656"/>
      <c r="J138" s="651"/>
      <c r="K138" s="657"/>
    </row>
    <row r="139" spans="1:11">
      <c r="A139" s="658" t="s">
        <v>187</v>
      </c>
      <c r="B139" s="637"/>
      <c r="C139" s="659" t="s">
        <v>187</v>
      </c>
      <c r="D139" s="660" t="s">
        <v>187</v>
      </c>
      <c r="E139" s="661" t="s">
        <v>187</v>
      </c>
      <c r="F139" s="662" t="s">
        <v>187</v>
      </c>
      <c r="G139" s="663"/>
      <c r="H139" s="664"/>
      <c r="I139" s="665" t="s">
        <v>187</v>
      </c>
      <c r="J139" s="660" t="s">
        <v>187</v>
      </c>
      <c r="K139" s="657" t="s">
        <v>187</v>
      </c>
    </row>
    <row r="140" spans="1:11" ht="13.8" thickBot="1">
      <c r="A140" s="666"/>
      <c r="B140" s="666"/>
      <c r="C140" s="667"/>
      <c r="D140" s="668"/>
      <c r="E140" s="669"/>
      <c r="F140" s="670"/>
      <c r="G140" s="671"/>
      <c r="H140" s="664"/>
      <c r="I140" s="672"/>
      <c r="J140" s="668"/>
      <c r="K140" s="673"/>
    </row>
    <row r="141" spans="1:11">
      <c r="A141" s="581"/>
      <c r="B141" s="674"/>
      <c r="C141" s="675"/>
      <c r="D141" s="660"/>
      <c r="E141" s="676"/>
      <c r="F141" s="677"/>
      <c r="G141" s="678"/>
      <c r="H141" s="664"/>
      <c r="I141" s="679"/>
      <c r="J141" s="579"/>
      <c r="K141" s="680"/>
    </row>
    <row r="142" spans="1:11">
      <c r="A142" s="581"/>
      <c r="B142" s="579"/>
      <c r="C142" s="681" t="s">
        <v>100</v>
      </c>
      <c r="D142" s="682">
        <f>SUM(D138:D139)</f>
        <v>0</v>
      </c>
      <c r="E142" s="683"/>
      <c r="F142" s="684">
        <f>SUM(F138:F139)</f>
        <v>0</v>
      </c>
      <c r="G142" s="685">
        <f>SUM(G138:G139)</f>
        <v>0</v>
      </c>
      <c r="H142" s="686"/>
      <c r="I142" s="687"/>
      <c r="J142" s="688"/>
      <c r="K142" s="689">
        <f>SUM(K138:K139)</f>
        <v>0</v>
      </c>
    </row>
    <row r="143" spans="1:11" ht="13.8" thickBot="1">
      <c r="A143" s="581"/>
      <c r="B143" s="681"/>
      <c r="C143" s="690"/>
      <c r="D143" s="691"/>
      <c r="E143" s="692"/>
      <c r="F143" s="693"/>
      <c r="G143" s="694"/>
      <c r="H143" s="664"/>
      <c r="I143" s="679"/>
      <c r="J143" s="579"/>
      <c r="K143" s="695"/>
    </row>
    <row r="144" spans="1:11" ht="13.8" thickBot="1">
      <c r="A144" s="581"/>
      <c r="B144" s="681"/>
      <c r="C144" s="690"/>
      <c r="D144" s="696"/>
      <c r="E144" s="696"/>
      <c r="F144" s="696"/>
      <c r="G144" s="697"/>
      <c r="H144" s="698"/>
      <c r="I144" s="579"/>
      <c r="J144" s="579"/>
      <c r="K144" s="579"/>
    </row>
    <row r="145" spans="1:11">
      <c r="A145" s="581"/>
      <c r="B145" s="699" t="s">
        <v>145</v>
      </c>
      <c r="C145" s="700"/>
      <c r="D145" s="701"/>
      <c r="E145" s="702"/>
      <c r="F145" s="703">
        <f>F142</f>
        <v>0</v>
      </c>
      <c r="G145" s="679"/>
      <c r="H145" s="698"/>
      <c r="I145" s="579"/>
      <c r="J145" s="579"/>
      <c r="K145" s="579"/>
    </row>
    <row r="146" spans="1:11" ht="13.8" thickBot="1">
      <c r="A146" s="581"/>
      <c r="B146" s="704" t="s">
        <v>515</v>
      </c>
      <c r="C146" s="705"/>
      <c r="D146" s="706"/>
      <c r="E146" s="707"/>
      <c r="F146" s="708"/>
      <c r="G146" s="679"/>
      <c r="H146" s="698"/>
      <c r="I146" s="579"/>
      <c r="J146" s="579"/>
      <c r="K146" s="579"/>
    </row>
    <row r="147" spans="1:11" ht="13.8" thickBot="1">
      <c r="A147" s="586"/>
      <c r="B147" s="681"/>
      <c r="C147" s="709"/>
      <c r="D147" s="698"/>
      <c r="E147" s="710"/>
      <c r="F147" s="664"/>
      <c r="G147" s="711"/>
      <c r="H147" s="698"/>
      <c r="I147" s="586"/>
      <c r="J147" s="586"/>
      <c r="K147" s="586"/>
    </row>
    <row r="148" spans="1:11">
      <c r="A148" s="586"/>
      <c r="B148" s="681"/>
      <c r="C148" s="712" t="s">
        <v>144</v>
      </c>
      <c r="D148" s="713"/>
      <c r="E148" s="713"/>
      <c r="F148" s="714"/>
      <c r="G148" s="715">
        <f>G142</f>
        <v>0</v>
      </c>
      <c r="H148" s="710"/>
      <c r="I148" s="586"/>
      <c r="J148" s="586"/>
      <c r="K148" s="586"/>
    </row>
    <row r="149" spans="1:11" ht="13.8" thickBot="1">
      <c r="A149" s="586"/>
      <c r="B149" s="681"/>
      <c r="C149" s="716" t="s">
        <v>516</v>
      </c>
      <c r="D149" s="717"/>
      <c r="E149" s="717"/>
      <c r="F149" s="718"/>
      <c r="G149" s="719"/>
      <c r="H149" s="710"/>
      <c r="I149" s="586"/>
      <c r="J149" s="586"/>
      <c r="K149" s="586"/>
    </row>
    <row r="150" spans="1:11" ht="13.8" thickBot="1">
      <c r="A150" s="586"/>
      <c r="B150" s="681"/>
      <c r="C150" s="709"/>
      <c r="D150" s="698"/>
      <c r="E150" s="710"/>
      <c r="F150" s="710"/>
      <c r="G150" s="698"/>
      <c r="H150" s="698"/>
      <c r="I150" s="586"/>
      <c r="J150" s="586"/>
      <c r="K150" s="586"/>
    </row>
    <row r="151" spans="1:11">
      <c r="A151" s="586"/>
      <c r="B151" s="681"/>
      <c r="C151" s="709"/>
      <c r="D151" s="586"/>
      <c r="E151" s="586"/>
      <c r="F151" s="586"/>
      <c r="G151" s="720" t="s">
        <v>134</v>
      </c>
      <c r="H151" s="721"/>
      <c r="I151" s="721"/>
      <c r="J151" s="721"/>
      <c r="K151" s="722">
        <f>K142</f>
        <v>0</v>
      </c>
    </row>
    <row r="152" spans="1:11" ht="13.8" thickBot="1">
      <c r="A152" s="586"/>
      <c r="B152" s="681"/>
      <c r="C152" s="709"/>
      <c r="D152" s="586"/>
      <c r="E152" s="586"/>
      <c r="F152" s="586"/>
      <c r="G152" s="723" t="s">
        <v>429</v>
      </c>
      <c r="H152" s="724"/>
      <c r="I152" s="724"/>
      <c r="J152" s="724"/>
      <c r="K152" s="725"/>
    </row>
    <row r="153" spans="1:11" ht="13.8" thickBot="1">
      <c r="A153" s="726" t="s">
        <v>139</v>
      </c>
      <c r="B153" s="727"/>
      <c r="C153" s="727"/>
      <c r="D153" s="727"/>
      <c r="E153" s="727"/>
      <c r="F153" s="727"/>
      <c r="G153" s="728"/>
      <c r="H153" s="614"/>
      <c r="I153" s="729"/>
      <c r="J153" s="730"/>
      <c r="K153" s="731"/>
    </row>
    <row r="154" spans="1:11">
      <c r="A154" s="618" t="s">
        <v>199</v>
      </c>
      <c r="B154" s="321" t="s">
        <v>124</v>
      </c>
      <c r="C154" s="321" t="s">
        <v>98</v>
      </c>
      <c r="D154" s="321" t="s">
        <v>201</v>
      </c>
      <c r="E154" s="322" t="s">
        <v>220</v>
      </c>
      <c r="F154" s="621" t="s">
        <v>155</v>
      </c>
      <c r="G154" s="621" t="s">
        <v>195</v>
      </c>
      <c r="H154" s="396"/>
      <c r="I154" s="621" t="s">
        <v>220</v>
      </c>
      <c r="J154" s="621" t="s">
        <v>197</v>
      </c>
      <c r="K154" s="621" t="s">
        <v>288</v>
      </c>
    </row>
    <row r="155" spans="1:11">
      <c r="A155" s="618" t="s">
        <v>200</v>
      </c>
      <c r="B155" s="321"/>
      <c r="C155" s="321" t="s">
        <v>74</v>
      </c>
      <c r="D155" s="321" t="s">
        <v>99</v>
      </c>
      <c r="E155" s="322" t="s">
        <v>219</v>
      </c>
      <c r="F155" s="624" t="s">
        <v>197</v>
      </c>
      <c r="G155" s="626" t="s">
        <v>142</v>
      </c>
      <c r="H155" s="396"/>
      <c r="I155" s="624" t="s">
        <v>221</v>
      </c>
      <c r="J155" s="624" t="s">
        <v>198</v>
      </c>
      <c r="K155" s="626" t="s">
        <v>143</v>
      </c>
    </row>
    <row r="156" spans="1:11">
      <c r="A156" s="618"/>
      <c r="B156" s="321"/>
      <c r="C156" s="321"/>
      <c r="D156" s="321" t="s">
        <v>202</v>
      </c>
      <c r="E156" s="732" t="e">
        <f>$G$128</f>
        <v>#DIV/0!</v>
      </c>
      <c r="F156" s="624" t="s">
        <v>198</v>
      </c>
      <c r="G156" s="624" t="s">
        <v>143</v>
      </c>
      <c r="H156" s="396"/>
      <c r="I156" s="628"/>
      <c r="J156" s="624" t="s">
        <v>137</v>
      </c>
      <c r="K156" s="624" t="s">
        <v>137</v>
      </c>
    </row>
    <row r="157" spans="1:11" ht="13.8" thickBot="1">
      <c r="A157" s="629"/>
      <c r="B157" s="630"/>
      <c r="C157" s="630"/>
      <c r="D157" s="630"/>
      <c r="E157" s="733"/>
      <c r="F157" s="634"/>
      <c r="G157" s="636" t="s">
        <v>274</v>
      </c>
      <c r="H157" s="396"/>
      <c r="I157" s="634"/>
      <c r="J157" s="634"/>
      <c r="K157" s="636" t="s">
        <v>274</v>
      </c>
    </row>
    <row r="158" spans="1:11">
      <c r="A158" s="637"/>
      <c r="B158" s="643"/>
      <c r="C158" s="643" t="s">
        <v>187</v>
      </c>
      <c r="D158" s="643"/>
      <c r="E158" s="734"/>
      <c r="F158" s="643"/>
      <c r="G158" s="643"/>
      <c r="H158" s="647"/>
      <c r="I158" s="648"/>
      <c r="J158" s="735"/>
      <c r="K158" s="736"/>
    </row>
    <row r="159" spans="1:11">
      <c r="A159" s="737"/>
      <c r="B159" s="643"/>
      <c r="C159" s="650"/>
      <c r="D159" s="651"/>
      <c r="E159" s="652"/>
      <c r="F159" s="651"/>
      <c r="G159" s="651"/>
      <c r="H159" s="655"/>
      <c r="I159" s="652"/>
      <c r="J159" s="651"/>
      <c r="K159" s="738"/>
    </row>
    <row r="160" spans="1:11">
      <c r="A160" s="737"/>
      <c r="B160" s="643"/>
      <c r="C160" s="650"/>
      <c r="D160" s="651"/>
      <c r="E160" s="652"/>
      <c r="F160" s="651"/>
      <c r="G160" s="651"/>
      <c r="H160" s="655"/>
      <c r="I160" s="652"/>
      <c r="J160" s="651"/>
      <c r="K160" s="738"/>
    </row>
    <row r="161" spans="1:11">
      <c r="A161" s="737"/>
      <c r="B161" s="643"/>
      <c r="C161" s="650"/>
      <c r="D161" s="651"/>
      <c r="E161" s="652"/>
      <c r="F161" s="651"/>
      <c r="G161" s="651"/>
      <c r="H161" s="655"/>
      <c r="I161" s="652"/>
      <c r="J161" s="651"/>
      <c r="K161" s="738"/>
    </row>
    <row r="162" spans="1:11">
      <c r="A162" s="739"/>
      <c r="B162" s="739"/>
      <c r="C162" s="739"/>
      <c r="D162" s="740"/>
      <c r="E162" s="741"/>
      <c r="F162" s="740"/>
      <c r="G162" s="740"/>
      <c r="H162" s="664"/>
      <c r="I162" s="742"/>
      <c r="J162" s="740"/>
      <c r="K162" s="739"/>
    </row>
    <row r="163" spans="1:11">
      <c r="A163" s="581"/>
      <c r="B163" s="743"/>
      <c r="C163" s="743"/>
      <c r="D163" s="744"/>
      <c r="E163" s="745"/>
      <c r="F163" s="746"/>
      <c r="G163" s="747"/>
      <c r="H163" s="664"/>
      <c r="I163" s="679"/>
      <c r="J163" s="579"/>
      <c r="K163" s="748"/>
    </row>
    <row r="164" spans="1:11">
      <c r="A164" s="581"/>
      <c r="B164" s="579"/>
      <c r="C164" s="681" t="s">
        <v>100</v>
      </c>
      <c r="D164" s="682">
        <f>SUM(D159:D161)</f>
        <v>0</v>
      </c>
      <c r="E164" s="749" t="s">
        <v>187</v>
      </c>
      <c r="F164" s="684">
        <f>SUM(F159:F161)</f>
        <v>0</v>
      </c>
      <c r="G164" s="750">
        <f>SUM(G159:G161)</f>
        <v>0</v>
      </c>
      <c r="H164" s="686"/>
      <c r="I164" s="687"/>
      <c r="J164" s="688"/>
      <c r="K164" s="751">
        <f>SUM(K159:K161)</f>
        <v>0</v>
      </c>
    </row>
    <row r="165" spans="1:11" ht="13.8" thickBot="1">
      <c r="A165" s="581"/>
      <c r="B165" s="681"/>
      <c r="C165" s="581"/>
      <c r="D165" s="740"/>
      <c r="E165" s="661"/>
      <c r="F165" s="693"/>
      <c r="G165" s="752"/>
      <c r="H165" s="664"/>
      <c r="I165" s="679"/>
      <c r="J165" s="579"/>
      <c r="K165" s="753"/>
    </row>
    <row r="166" spans="1:11" ht="13.8" thickBot="1">
      <c r="A166" s="581"/>
      <c r="B166" s="681"/>
      <c r="C166" s="581"/>
      <c r="D166" s="754"/>
      <c r="E166" s="754"/>
      <c r="F166" s="754"/>
      <c r="G166" s="579"/>
      <c r="H166" s="586"/>
      <c r="I166" s="579"/>
      <c r="J166" s="579"/>
      <c r="K166" s="579"/>
    </row>
    <row r="167" spans="1:11">
      <c r="A167" s="581"/>
      <c r="B167" s="699" t="s">
        <v>146</v>
      </c>
      <c r="C167" s="702"/>
      <c r="D167" s="702"/>
      <c r="E167" s="702"/>
      <c r="F167" s="755">
        <f>F164</f>
        <v>0</v>
      </c>
      <c r="G167" s="579"/>
      <c r="H167" s="586"/>
      <c r="I167" s="579"/>
      <c r="J167" s="579"/>
      <c r="K167" s="579"/>
    </row>
    <row r="168" spans="1:11" ht="13.8" thickBot="1">
      <c r="A168" s="581"/>
      <c r="B168" s="704" t="s">
        <v>517</v>
      </c>
      <c r="C168" s="756"/>
      <c r="D168" s="757"/>
      <c r="E168" s="758"/>
      <c r="F168" s="759"/>
      <c r="G168" s="579"/>
      <c r="H168" s="586"/>
      <c r="I168" s="579"/>
      <c r="J168" s="579"/>
      <c r="K168" s="579"/>
    </row>
    <row r="169" spans="1:11" ht="13.8" thickBot="1">
      <c r="A169" s="581"/>
      <c r="B169" s="581"/>
      <c r="C169" s="581"/>
      <c r="D169" s="581"/>
      <c r="E169" s="581"/>
      <c r="F169" s="581"/>
      <c r="G169" s="579"/>
      <c r="H169" s="586"/>
      <c r="I169" s="579"/>
      <c r="J169" s="579"/>
      <c r="K169" s="579"/>
    </row>
    <row r="170" spans="1:11">
      <c r="A170" s="586"/>
      <c r="B170" s="681"/>
      <c r="C170" s="760" t="s">
        <v>147</v>
      </c>
      <c r="D170" s="761"/>
      <c r="E170" s="761"/>
      <c r="F170" s="761"/>
      <c r="G170" s="762">
        <f>G164</f>
        <v>0</v>
      </c>
      <c r="H170" s="763"/>
      <c r="I170" s="586"/>
      <c r="J170" s="586"/>
      <c r="K170" s="586"/>
    </row>
    <row r="171" spans="1:11" ht="13.8" thickBot="1">
      <c r="A171" s="586"/>
      <c r="B171" s="681"/>
      <c r="C171" s="764" t="s">
        <v>518</v>
      </c>
      <c r="D171" s="765"/>
      <c r="E171" s="765"/>
      <c r="F171" s="765"/>
      <c r="G171" s="766"/>
      <c r="H171" s="767"/>
      <c r="I171" s="586"/>
      <c r="J171" s="586"/>
      <c r="K171" s="586"/>
    </row>
    <row r="172" spans="1:11" ht="13.8" thickBot="1">
      <c r="A172" s="581"/>
      <c r="B172" s="581"/>
      <c r="C172" s="581"/>
      <c r="D172" s="581"/>
      <c r="E172" s="581"/>
      <c r="F172" s="581"/>
      <c r="G172" s="579"/>
      <c r="H172" s="586"/>
      <c r="I172" s="579"/>
      <c r="J172" s="579"/>
      <c r="K172" s="579"/>
    </row>
    <row r="173" spans="1:11">
      <c r="A173" s="581"/>
      <c r="B173" s="581"/>
      <c r="C173" s="581"/>
      <c r="D173" s="581"/>
      <c r="E173" s="581"/>
      <c r="F173" s="579"/>
      <c r="G173" s="768" t="s">
        <v>134</v>
      </c>
      <c r="H173" s="769"/>
      <c r="I173" s="769"/>
      <c r="J173" s="769"/>
      <c r="K173" s="770">
        <f>K164</f>
        <v>0</v>
      </c>
    </row>
    <row r="174" spans="1:11" ht="13.8" thickBot="1">
      <c r="A174" s="579"/>
      <c r="B174" s="579"/>
      <c r="C174" s="579"/>
      <c r="D174" s="579"/>
      <c r="E174" s="579"/>
      <c r="F174" s="579"/>
      <c r="G174" s="771" t="s">
        <v>519</v>
      </c>
      <c r="H174" s="772"/>
      <c r="I174" s="772"/>
      <c r="J174" s="772"/>
      <c r="K174" s="773"/>
    </row>
  </sheetData>
  <sheetProtection password="CF2B" sheet="1" objects="1" scenarios="1" formatColumns="0" formatRows="0" insertColumns="0" insertRows="0" selectLockedCells="1"/>
  <mergeCells count="11">
    <mergeCell ref="A112:C113"/>
    <mergeCell ref="F112:I113"/>
    <mergeCell ref="A10:J11"/>
    <mergeCell ref="A13:J15"/>
    <mergeCell ref="A42:C43"/>
    <mergeCell ref="A17:J18"/>
    <mergeCell ref="A24:J25"/>
    <mergeCell ref="A28:J29"/>
    <mergeCell ref="A31:J32"/>
    <mergeCell ref="A34:J35"/>
    <mergeCell ref="F42:I43"/>
  </mergeCells>
  <phoneticPr fontId="40" type="noConversion"/>
  <pageMargins left="0.43307086614173229" right="0.15748031496062992" top="0.47244094488188981" bottom="0.59055118110236227" header="0.43307086614173229" footer="0.51181102362204722"/>
  <pageSetup paperSize="9" scale="56" orientation="landscape" r:id="rId1"/>
  <headerFooter alignWithMargins="0"/>
  <rowBreaks count="2" manualBreakCount="2">
    <brk id="35" max="10" man="1"/>
    <brk id="82"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I62"/>
  <sheetViews>
    <sheetView tabSelected="1" topLeftCell="A31" zoomScaleNormal="100" zoomScaleSheetLayoutView="89" zoomScalePageLayoutView="77" workbookViewId="0">
      <selection activeCell="K44" sqref="K44"/>
    </sheetView>
  </sheetViews>
  <sheetFormatPr defaultColWidth="8.88671875" defaultRowHeight="13.2"/>
  <cols>
    <col min="1" max="1" width="11.109375" style="35" customWidth="1"/>
    <col min="2" max="2" width="13" style="39" customWidth="1"/>
    <col min="3" max="3" width="24.5546875" style="40" customWidth="1"/>
    <col min="4" max="4" width="27.44140625" style="40" customWidth="1"/>
    <col min="5" max="5" width="44.5546875" style="40" customWidth="1"/>
    <col min="6" max="6" width="11" style="38" customWidth="1"/>
    <col min="7" max="7" width="11.109375" style="41" customWidth="1"/>
    <col min="8" max="8" width="17.33203125" style="41" customWidth="1"/>
    <col min="9" max="11" width="8.88671875" style="41"/>
    <col min="12" max="12" width="0" style="41" hidden="1" customWidth="1"/>
    <col min="13" max="61" width="8.88671875" style="41"/>
    <col min="62" max="16384" width="8.88671875" style="35"/>
  </cols>
  <sheetData>
    <row r="1" spans="1:61">
      <c r="A1" s="834"/>
      <c r="B1" s="835"/>
      <c r="C1" s="836"/>
      <c r="D1" s="836"/>
      <c r="E1" s="836"/>
      <c r="F1" s="837"/>
      <c r="G1" s="838"/>
      <c r="L1" s="76" t="s">
        <v>33</v>
      </c>
    </row>
    <row r="2" spans="1:61" s="54" customFormat="1" ht="15.6">
      <c r="A2" s="839" t="s">
        <v>361</v>
      </c>
      <c r="B2" s="840"/>
      <c r="C2" s="841"/>
      <c r="D2" s="841"/>
      <c r="E2" s="841"/>
      <c r="F2" s="842"/>
      <c r="G2" s="843"/>
      <c r="H2" s="76"/>
      <c r="I2" s="76"/>
      <c r="J2" s="76"/>
      <c r="K2" s="76"/>
      <c r="L2" s="76" t="s">
        <v>302</v>
      </c>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row>
    <row r="3" spans="1:61">
      <c r="A3" s="844"/>
      <c r="B3" s="845"/>
      <c r="C3" s="1452"/>
      <c r="D3" s="1452"/>
      <c r="E3" s="1452"/>
      <c r="F3" s="1453"/>
      <c r="G3" s="1454"/>
    </row>
    <row r="4" spans="1:61">
      <c r="A4" s="1204"/>
      <c r="B4" s="1455"/>
      <c r="C4" s="1456"/>
      <c r="D4" s="1456"/>
      <c r="E4" s="1456"/>
      <c r="F4" s="866"/>
      <c r="G4" s="1261"/>
    </row>
    <row r="5" spans="1:61" ht="32.25" customHeight="1">
      <c r="A5" s="1594" t="s">
        <v>520</v>
      </c>
      <c r="B5" s="1594"/>
      <c r="C5" s="1594"/>
      <c r="D5" s="1594"/>
      <c r="E5" s="1594"/>
      <c r="F5" s="1594"/>
      <c r="G5" s="1594"/>
      <c r="H5" s="1457"/>
    </row>
    <row r="6" spans="1:61" s="279" customFormat="1" ht="31.5" customHeight="1">
      <c r="A6" s="1593" t="s">
        <v>521</v>
      </c>
      <c r="B6" s="1593"/>
      <c r="C6" s="1593"/>
      <c r="D6" s="1593"/>
      <c r="E6" s="1593"/>
      <c r="F6" s="1593"/>
      <c r="G6" s="1593"/>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278"/>
      <c r="AP6" s="278"/>
      <c r="AQ6" s="278"/>
      <c r="AR6" s="278"/>
      <c r="AS6" s="278"/>
      <c r="AT6" s="278"/>
      <c r="AU6" s="278"/>
      <c r="AV6" s="278"/>
      <c r="AW6" s="278"/>
      <c r="AX6" s="278"/>
      <c r="AY6" s="278"/>
      <c r="AZ6" s="278"/>
      <c r="BA6" s="278"/>
      <c r="BB6" s="278"/>
      <c r="BC6" s="278"/>
      <c r="BD6" s="278"/>
      <c r="BE6" s="278"/>
      <c r="BF6" s="278"/>
      <c r="BG6" s="278"/>
      <c r="BH6" s="278"/>
      <c r="BI6" s="278"/>
    </row>
    <row r="7" spans="1:61" ht="21" customHeight="1">
      <c r="A7" s="1593"/>
      <c r="B7" s="1593"/>
      <c r="C7" s="1593"/>
      <c r="D7" s="1593"/>
      <c r="E7" s="1593"/>
      <c r="F7" s="1593"/>
      <c r="G7" s="1593"/>
    </row>
    <row r="8" spans="1:61" s="279" customFormat="1" ht="37.799999999999997" customHeight="1">
      <c r="A8" s="1593" t="s">
        <v>522</v>
      </c>
      <c r="B8" s="1593"/>
      <c r="C8" s="1593"/>
      <c r="D8" s="1593"/>
      <c r="E8" s="1593"/>
      <c r="F8" s="1593"/>
      <c r="G8" s="1593"/>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8"/>
      <c r="AP8" s="278"/>
      <c r="AQ8" s="278"/>
      <c r="AR8" s="278"/>
      <c r="AS8" s="278"/>
      <c r="AT8" s="278"/>
      <c r="AU8" s="278"/>
      <c r="AV8" s="278"/>
      <c r="AW8" s="278"/>
      <c r="AX8" s="278"/>
      <c r="AY8" s="278"/>
      <c r="AZ8" s="278"/>
      <c r="BA8" s="278"/>
      <c r="BB8" s="278"/>
      <c r="BC8" s="278"/>
      <c r="BD8" s="278"/>
      <c r="BE8" s="278"/>
      <c r="BF8" s="278"/>
      <c r="BG8" s="278"/>
      <c r="BH8" s="278"/>
      <c r="BI8" s="278"/>
    </row>
    <row r="9" spans="1:61" s="279" customFormat="1" ht="32.25" customHeight="1">
      <c r="A9" s="1593" t="s">
        <v>523</v>
      </c>
      <c r="B9" s="1593"/>
      <c r="C9" s="1593"/>
      <c r="D9" s="1593"/>
      <c r="E9" s="1593"/>
      <c r="F9" s="1593"/>
      <c r="G9" s="1593"/>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8"/>
      <c r="AT9" s="278"/>
      <c r="AU9" s="278"/>
      <c r="AV9" s="278"/>
      <c r="AW9" s="278"/>
      <c r="AX9" s="278"/>
      <c r="AY9" s="278"/>
      <c r="AZ9" s="278"/>
      <c r="BA9" s="278"/>
      <c r="BB9" s="278"/>
      <c r="BC9" s="278"/>
      <c r="BD9" s="278"/>
      <c r="BE9" s="278"/>
      <c r="BF9" s="278"/>
      <c r="BG9" s="278"/>
      <c r="BH9" s="278"/>
      <c r="BI9" s="278"/>
    </row>
    <row r="10" spans="1:61" s="286" customFormat="1" ht="18" customHeight="1">
      <c r="A10" s="1593"/>
      <c r="B10" s="1593"/>
      <c r="C10" s="1593"/>
      <c r="D10" s="1593"/>
      <c r="E10" s="1593"/>
      <c r="F10" s="1593"/>
      <c r="G10" s="1593"/>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row>
    <row r="11" spans="1:61" s="279" customFormat="1" ht="39" customHeight="1">
      <c r="A11" s="1593" t="s">
        <v>524</v>
      </c>
      <c r="B11" s="1593"/>
      <c r="C11" s="1593"/>
      <c r="D11" s="1593"/>
      <c r="E11" s="1593"/>
      <c r="F11" s="1593"/>
      <c r="G11" s="1593"/>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278"/>
      <c r="AU11" s="278"/>
      <c r="AV11" s="278"/>
      <c r="AW11" s="278"/>
      <c r="AX11" s="278"/>
      <c r="AY11" s="278"/>
      <c r="AZ11" s="278"/>
      <c r="BA11" s="278"/>
      <c r="BB11" s="278"/>
      <c r="BC11" s="278"/>
      <c r="BD11" s="278"/>
      <c r="BE11" s="278"/>
      <c r="BF11" s="278"/>
      <c r="BG11" s="278"/>
      <c r="BH11" s="278"/>
      <c r="BI11" s="278"/>
    </row>
    <row r="12" spans="1:61" s="279" customFormat="1" ht="36.6" customHeight="1">
      <c r="A12" s="1593" t="s">
        <v>525</v>
      </c>
      <c r="B12" s="1593"/>
      <c r="C12" s="1593"/>
      <c r="D12" s="1593"/>
      <c r="E12" s="1593"/>
      <c r="F12" s="1593"/>
      <c r="G12" s="1593"/>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8"/>
      <c r="AT12" s="278"/>
      <c r="AU12" s="278"/>
      <c r="AV12" s="278"/>
      <c r="AW12" s="278"/>
      <c r="AX12" s="278"/>
      <c r="AY12" s="278"/>
      <c r="AZ12" s="278"/>
      <c r="BA12" s="278"/>
      <c r="BB12" s="278"/>
      <c r="BC12" s="278"/>
      <c r="BD12" s="278"/>
      <c r="BE12" s="278"/>
      <c r="BF12" s="278"/>
      <c r="BG12" s="278"/>
      <c r="BH12" s="278"/>
      <c r="BI12" s="278"/>
    </row>
    <row r="13" spans="1:61" s="286" customFormat="1" ht="14.4" thickBot="1">
      <c r="A13" s="1458"/>
      <c r="B13" s="1459"/>
      <c r="C13" s="1459"/>
      <c r="D13" s="1459"/>
      <c r="E13" s="1459"/>
      <c r="F13" s="1459"/>
      <c r="G13" s="1460"/>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row>
    <row r="14" spans="1:61" s="37" customFormat="1" ht="32.25" customHeight="1" thickBot="1">
      <c r="A14" s="805" t="s">
        <v>306</v>
      </c>
      <c r="B14" s="806" t="s">
        <v>122</v>
      </c>
      <c r="C14" s="807" t="s">
        <v>123</v>
      </c>
      <c r="D14" s="1461" t="s">
        <v>479</v>
      </c>
      <c r="E14" s="808" t="s">
        <v>437</v>
      </c>
      <c r="F14" s="809" t="s">
        <v>125</v>
      </c>
      <c r="G14" s="810" t="s">
        <v>485</v>
      </c>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row>
    <row r="15" spans="1:61">
      <c r="A15" s="811" t="s">
        <v>357</v>
      </c>
      <c r="B15" s="812"/>
      <c r="C15" s="813"/>
      <c r="D15" s="813"/>
      <c r="E15" s="813"/>
      <c r="F15" s="814"/>
      <c r="G15" s="815"/>
    </row>
    <row r="16" spans="1:61">
      <c r="A16" s="816"/>
      <c r="B16" s="817"/>
      <c r="C16" s="818"/>
      <c r="D16" s="818"/>
      <c r="E16" s="818"/>
      <c r="F16" s="819"/>
      <c r="G16" s="820"/>
      <c r="I16" s="82" t="s">
        <v>187</v>
      </c>
    </row>
    <row r="17" spans="1:7" ht="26.4">
      <c r="A17" s="1462" t="s">
        <v>305</v>
      </c>
      <c r="B17" s="822">
        <v>44783</v>
      </c>
      <c r="C17" s="823" t="s">
        <v>438</v>
      </c>
      <c r="D17" s="827" t="s">
        <v>526</v>
      </c>
      <c r="E17" s="824" t="s">
        <v>527</v>
      </c>
      <c r="F17" s="825">
        <v>50000</v>
      </c>
      <c r="G17" s="821" t="s">
        <v>33</v>
      </c>
    </row>
    <row r="18" spans="1:7">
      <c r="A18" s="826"/>
      <c r="B18" s="822"/>
      <c r="C18" s="827"/>
      <c r="D18" s="827"/>
      <c r="E18" s="827"/>
      <c r="F18" s="825"/>
      <c r="G18" s="820"/>
    </row>
    <row r="19" spans="1:7" ht="26.4">
      <c r="A19" s="1462" t="s">
        <v>304</v>
      </c>
      <c r="B19" s="822">
        <v>44769</v>
      </c>
      <c r="C19" s="827" t="s">
        <v>303</v>
      </c>
      <c r="D19" s="827" t="s">
        <v>528</v>
      </c>
      <c r="E19" s="824" t="s">
        <v>529</v>
      </c>
      <c r="F19" s="825">
        <f>5*1200</f>
        <v>6000</v>
      </c>
      <c r="G19" s="821" t="s">
        <v>33</v>
      </c>
    </row>
    <row r="20" spans="1:7">
      <c r="A20" s="826"/>
      <c r="B20" s="822"/>
      <c r="C20" s="827"/>
      <c r="D20" s="827"/>
      <c r="E20" s="827"/>
      <c r="F20" s="825"/>
      <c r="G20" s="820"/>
    </row>
    <row r="21" spans="1:7" ht="26.4">
      <c r="A21" s="1462" t="s">
        <v>305</v>
      </c>
      <c r="B21" s="822">
        <v>44790</v>
      </c>
      <c r="C21" s="827" t="s">
        <v>303</v>
      </c>
      <c r="D21" s="827" t="s">
        <v>478</v>
      </c>
      <c r="E21" s="824" t="s">
        <v>530</v>
      </c>
      <c r="F21" s="825">
        <v>9000</v>
      </c>
      <c r="G21" s="1463" t="s">
        <v>33</v>
      </c>
    </row>
    <row r="22" spans="1:7">
      <c r="A22" s="816"/>
      <c r="B22" s="817"/>
      <c r="C22" s="818"/>
      <c r="D22" s="818"/>
      <c r="E22" s="818"/>
      <c r="F22" s="819"/>
      <c r="G22" s="820"/>
    </row>
    <row r="23" spans="1:7" ht="39.6">
      <c r="A23" s="1464" t="s">
        <v>247</v>
      </c>
      <c r="B23" s="817">
        <v>44767</v>
      </c>
      <c r="C23" s="818" t="s">
        <v>307</v>
      </c>
      <c r="D23" s="827" t="s">
        <v>480</v>
      </c>
      <c r="E23" s="824" t="s">
        <v>531</v>
      </c>
      <c r="F23" s="819">
        <v>6000</v>
      </c>
      <c r="G23" s="821" t="s">
        <v>33</v>
      </c>
    </row>
    <row r="24" spans="1:7">
      <c r="A24" s="816"/>
      <c r="B24" s="817"/>
      <c r="C24" s="818"/>
      <c r="D24" s="818"/>
      <c r="E24" s="818"/>
      <c r="F24" s="819"/>
      <c r="G24" s="820"/>
    </row>
    <row r="25" spans="1:7">
      <c r="A25" s="811" t="s">
        <v>359</v>
      </c>
      <c r="B25" s="828"/>
      <c r="C25" s="829"/>
      <c r="D25" s="829"/>
      <c r="E25" s="829"/>
      <c r="F25" s="830"/>
      <c r="G25" s="820"/>
    </row>
    <row r="26" spans="1:7">
      <c r="A26" s="1465"/>
      <c r="B26" s="1466"/>
      <c r="C26" s="1467"/>
      <c r="D26" s="1467"/>
      <c r="E26" s="1467"/>
      <c r="F26" s="1468"/>
      <c r="G26" s="1469"/>
    </row>
    <row r="27" spans="1:7" ht="13.8" thickBot="1">
      <c r="A27" s="831" t="s">
        <v>308</v>
      </c>
      <c r="B27" s="832">
        <v>44805</v>
      </c>
      <c r="C27" s="833" t="s">
        <v>309</v>
      </c>
      <c r="D27" s="833"/>
      <c r="E27" s="833" t="s">
        <v>310</v>
      </c>
      <c r="F27" s="1470">
        <v>12000</v>
      </c>
      <c r="G27" s="1471" t="s">
        <v>302</v>
      </c>
    </row>
    <row r="28" spans="1:7" ht="13.8" thickBot="1">
      <c r="A28" s="831" t="s">
        <v>532</v>
      </c>
      <c r="B28" s="832">
        <v>44621</v>
      </c>
      <c r="C28" s="833" t="s">
        <v>438</v>
      </c>
      <c r="D28" s="833"/>
      <c r="E28" s="833" t="s">
        <v>533</v>
      </c>
      <c r="F28" s="1470">
        <v>15000</v>
      </c>
      <c r="G28" s="1471" t="s">
        <v>33</v>
      </c>
    </row>
    <row r="29" spans="1:7">
      <c r="A29" s="1261"/>
      <c r="B29" s="1472"/>
      <c r="C29" s="1473"/>
      <c r="D29" s="1473"/>
      <c r="E29" s="1473"/>
      <c r="F29" s="1474"/>
      <c r="G29" s="1261"/>
    </row>
    <row r="30" spans="1:7">
      <c r="A30" s="834"/>
      <c r="B30" s="835"/>
      <c r="C30" s="836"/>
      <c r="D30" s="836"/>
      <c r="E30" s="836"/>
      <c r="F30" s="837"/>
      <c r="G30" s="838"/>
    </row>
    <row r="31" spans="1:7" ht="15.6">
      <c r="A31" s="839" t="s">
        <v>361</v>
      </c>
      <c r="B31" s="840"/>
      <c r="C31" s="841"/>
      <c r="D31" s="841"/>
      <c r="E31" s="841"/>
      <c r="F31" s="842"/>
      <c r="G31" s="843"/>
    </row>
    <row r="32" spans="1:7" ht="13.8" thickBot="1">
      <c r="A32" s="844"/>
      <c r="B32" s="845"/>
      <c r="C32" s="1452"/>
      <c r="D32" s="1452"/>
      <c r="E32" s="1452"/>
      <c r="F32" s="1453"/>
      <c r="G32" s="1454"/>
    </row>
    <row r="33" spans="1:61" ht="30" customHeight="1" thickBot="1">
      <c r="A33" s="248" t="s">
        <v>306</v>
      </c>
      <c r="B33" s="1475" t="s">
        <v>122</v>
      </c>
      <c r="C33" s="1476" t="s">
        <v>123</v>
      </c>
      <c r="D33" s="1461" t="s">
        <v>479</v>
      </c>
      <c r="E33" s="1477" t="s">
        <v>437</v>
      </c>
      <c r="F33" s="1478" t="s">
        <v>125</v>
      </c>
      <c r="G33" s="1479" t="s">
        <v>485</v>
      </c>
    </row>
    <row r="34" spans="1:61" s="860" customFormat="1" ht="24.75" customHeight="1">
      <c r="A34" s="846"/>
      <c r="B34" s="847"/>
      <c r="C34" s="848"/>
      <c r="D34" s="848"/>
      <c r="E34" s="848"/>
      <c r="F34" s="849"/>
      <c r="G34" s="1480"/>
      <c r="H34" s="850" t="s">
        <v>394</v>
      </c>
      <c r="I34" s="586"/>
      <c r="J34" s="586"/>
      <c r="K34" s="586"/>
      <c r="L34" s="586"/>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586"/>
      <c r="AJ34" s="586"/>
      <c r="AK34" s="586"/>
      <c r="AL34" s="586"/>
      <c r="AM34" s="586"/>
      <c r="AN34" s="586"/>
      <c r="AO34" s="586"/>
      <c r="AP34" s="586"/>
      <c r="AQ34" s="586"/>
      <c r="AR34" s="586"/>
      <c r="AS34" s="586"/>
      <c r="AT34" s="586"/>
      <c r="AU34" s="586"/>
      <c r="AV34" s="586"/>
      <c r="AW34" s="586"/>
      <c r="AX34" s="586"/>
      <c r="AY34" s="586"/>
      <c r="AZ34" s="586"/>
      <c r="BA34" s="586"/>
      <c r="BB34" s="586"/>
      <c r="BC34" s="586"/>
      <c r="BD34" s="586"/>
      <c r="BE34" s="586"/>
      <c r="BF34" s="586"/>
      <c r="BG34" s="586"/>
      <c r="BH34" s="586"/>
      <c r="BI34" s="586"/>
    </row>
    <row r="35" spans="1:61" s="860" customFormat="1">
      <c r="A35" s="851"/>
      <c r="B35" s="852"/>
      <c r="C35" s="853"/>
      <c r="D35" s="853"/>
      <c r="E35" s="853"/>
      <c r="F35" s="854"/>
      <c r="G35" s="855"/>
      <c r="H35" s="586"/>
      <c r="I35" s="586"/>
      <c r="J35" s="586"/>
      <c r="K35" s="586"/>
      <c r="L35" s="586"/>
      <c r="M35" s="586"/>
      <c r="N35" s="586"/>
      <c r="O35" s="586"/>
      <c r="P35" s="586"/>
      <c r="Q35" s="586"/>
      <c r="R35" s="586"/>
      <c r="S35" s="586"/>
      <c r="T35" s="586"/>
      <c r="U35" s="586"/>
      <c r="V35" s="586"/>
      <c r="W35" s="586"/>
      <c r="X35" s="586"/>
      <c r="Y35" s="586"/>
      <c r="Z35" s="586"/>
      <c r="AA35" s="586"/>
      <c r="AB35" s="586"/>
      <c r="AC35" s="586"/>
      <c r="AD35" s="586"/>
      <c r="AE35" s="586"/>
      <c r="AF35" s="586"/>
      <c r="AG35" s="586"/>
      <c r="AH35" s="586"/>
      <c r="AI35" s="586"/>
      <c r="AJ35" s="586"/>
      <c r="AK35" s="586"/>
      <c r="AL35" s="586"/>
      <c r="AM35" s="586"/>
      <c r="AN35" s="586"/>
      <c r="AO35" s="586"/>
      <c r="AP35" s="586"/>
      <c r="AQ35" s="586"/>
      <c r="AR35" s="586"/>
      <c r="AS35" s="586"/>
      <c r="AT35" s="586"/>
      <c r="AU35" s="586"/>
      <c r="AV35" s="586"/>
      <c r="AW35" s="586"/>
      <c r="AX35" s="586"/>
      <c r="AY35" s="586"/>
      <c r="AZ35" s="586"/>
      <c r="BA35" s="586"/>
      <c r="BB35" s="586"/>
      <c r="BC35" s="586"/>
      <c r="BD35" s="586"/>
      <c r="BE35" s="586"/>
      <c r="BF35" s="586"/>
      <c r="BG35" s="586"/>
      <c r="BH35" s="586"/>
      <c r="BI35" s="586"/>
    </row>
    <row r="36" spans="1:61" s="860" customFormat="1">
      <c r="A36" s="851"/>
      <c r="B36" s="852"/>
      <c r="C36" s="853"/>
      <c r="D36" s="853"/>
      <c r="E36" s="853"/>
      <c r="F36" s="854"/>
      <c r="G36" s="855"/>
      <c r="H36" s="586"/>
      <c r="I36" s="586"/>
      <c r="J36" s="586"/>
      <c r="K36" s="586"/>
      <c r="L36" s="586"/>
      <c r="M36" s="586"/>
      <c r="N36" s="586"/>
      <c r="O36" s="586"/>
      <c r="P36" s="586"/>
      <c r="Q36" s="586"/>
      <c r="R36" s="586"/>
      <c r="S36" s="586"/>
      <c r="T36" s="586"/>
      <c r="U36" s="586"/>
      <c r="V36" s="586"/>
      <c r="W36" s="586"/>
      <c r="X36" s="586"/>
      <c r="Y36" s="586"/>
      <c r="Z36" s="586"/>
      <c r="AA36" s="586"/>
      <c r="AB36" s="586"/>
      <c r="AC36" s="586"/>
      <c r="AD36" s="586"/>
      <c r="AE36" s="586"/>
      <c r="AF36" s="586"/>
      <c r="AG36" s="586"/>
      <c r="AH36" s="586"/>
      <c r="AI36" s="586"/>
      <c r="AJ36" s="586"/>
      <c r="AK36" s="586"/>
      <c r="AL36" s="586"/>
      <c r="AM36" s="586"/>
      <c r="AN36" s="586"/>
      <c r="AO36" s="586"/>
      <c r="AP36" s="586"/>
      <c r="AQ36" s="586"/>
      <c r="AR36" s="586"/>
      <c r="AS36" s="586"/>
      <c r="AT36" s="586"/>
      <c r="AU36" s="586"/>
      <c r="AV36" s="586"/>
      <c r="AW36" s="586"/>
      <c r="AX36" s="586"/>
      <c r="AY36" s="586"/>
      <c r="AZ36" s="586"/>
      <c r="BA36" s="586"/>
      <c r="BB36" s="586"/>
      <c r="BC36" s="586"/>
      <c r="BD36" s="586"/>
      <c r="BE36" s="586"/>
      <c r="BF36" s="586"/>
      <c r="BG36" s="586"/>
      <c r="BH36" s="586"/>
      <c r="BI36" s="586"/>
    </row>
    <row r="37" spans="1:61" s="860" customFormat="1">
      <c r="A37" s="851"/>
      <c r="B37" s="852"/>
      <c r="C37" s="853"/>
      <c r="D37" s="853"/>
      <c r="E37" s="853"/>
      <c r="F37" s="854"/>
      <c r="G37" s="855"/>
      <c r="H37" s="586"/>
      <c r="I37" s="586"/>
      <c r="J37" s="586"/>
      <c r="K37" s="586"/>
      <c r="L37" s="586"/>
      <c r="M37" s="586"/>
      <c r="N37" s="586"/>
      <c r="O37" s="586"/>
      <c r="P37" s="586"/>
      <c r="Q37" s="586"/>
      <c r="R37" s="586"/>
      <c r="S37" s="586"/>
      <c r="T37" s="586"/>
      <c r="U37" s="586"/>
      <c r="V37" s="586"/>
      <c r="W37" s="586"/>
      <c r="X37" s="586"/>
      <c r="Y37" s="586"/>
      <c r="Z37" s="586"/>
      <c r="AA37" s="586"/>
      <c r="AB37" s="586"/>
      <c r="AC37" s="586"/>
      <c r="AD37" s="586"/>
      <c r="AE37" s="586"/>
      <c r="AF37" s="586"/>
      <c r="AG37" s="586"/>
      <c r="AH37" s="586"/>
      <c r="AI37" s="586"/>
      <c r="AJ37" s="586"/>
      <c r="AK37" s="586"/>
      <c r="AL37" s="586"/>
      <c r="AM37" s="586"/>
      <c r="AN37" s="586"/>
      <c r="AO37" s="586"/>
      <c r="AP37" s="586"/>
      <c r="AQ37" s="586"/>
      <c r="AR37" s="586"/>
      <c r="AS37" s="586"/>
      <c r="AT37" s="586"/>
      <c r="AU37" s="586"/>
      <c r="AV37" s="586"/>
      <c r="AW37" s="586"/>
      <c r="AX37" s="586"/>
      <c r="AY37" s="586"/>
      <c r="AZ37" s="586"/>
      <c r="BA37" s="586"/>
      <c r="BB37" s="586"/>
      <c r="BC37" s="586"/>
      <c r="BD37" s="586"/>
      <c r="BE37" s="586"/>
      <c r="BF37" s="586"/>
      <c r="BG37" s="586"/>
      <c r="BH37" s="586"/>
      <c r="BI37" s="586"/>
    </row>
    <row r="38" spans="1:61" s="860" customFormat="1">
      <c r="A38" s="851"/>
      <c r="B38" s="852"/>
      <c r="C38" s="853"/>
      <c r="D38" s="853"/>
      <c r="E38" s="853"/>
      <c r="F38" s="854"/>
      <c r="G38" s="855"/>
      <c r="H38" s="586"/>
      <c r="I38" s="586"/>
      <c r="J38" s="586"/>
      <c r="K38" s="586"/>
      <c r="L38" s="586"/>
      <c r="M38" s="586"/>
      <c r="N38" s="586"/>
      <c r="O38" s="586"/>
      <c r="P38" s="586"/>
      <c r="Q38" s="586"/>
      <c r="R38" s="586"/>
      <c r="S38" s="586"/>
      <c r="T38" s="586"/>
      <c r="U38" s="586"/>
      <c r="V38" s="586"/>
      <c r="W38" s="586"/>
      <c r="X38" s="586"/>
      <c r="Y38" s="586"/>
      <c r="Z38" s="586"/>
      <c r="AA38" s="586"/>
      <c r="AB38" s="586"/>
      <c r="AC38" s="586"/>
      <c r="AD38" s="586"/>
      <c r="AE38" s="586"/>
      <c r="AF38" s="586"/>
      <c r="AG38" s="586"/>
      <c r="AH38" s="586"/>
      <c r="AI38" s="586"/>
      <c r="AJ38" s="586"/>
      <c r="AK38" s="586"/>
      <c r="AL38" s="586"/>
      <c r="AM38" s="586"/>
      <c r="AN38" s="586"/>
      <c r="AO38" s="586"/>
      <c r="AP38" s="586"/>
      <c r="AQ38" s="586"/>
      <c r="AR38" s="586"/>
      <c r="AS38" s="586"/>
      <c r="AT38" s="586"/>
      <c r="AU38" s="586"/>
      <c r="AV38" s="586"/>
      <c r="AW38" s="586"/>
      <c r="AX38" s="586"/>
      <c r="AY38" s="586"/>
      <c r="AZ38" s="586"/>
      <c r="BA38" s="586"/>
      <c r="BB38" s="586"/>
      <c r="BC38" s="586"/>
      <c r="BD38" s="586"/>
      <c r="BE38" s="586"/>
      <c r="BF38" s="586"/>
      <c r="BG38" s="586"/>
      <c r="BH38" s="586"/>
      <c r="BI38" s="586"/>
    </row>
    <row r="39" spans="1:61" s="860" customFormat="1">
      <c r="A39" s="851"/>
      <c r="B39" s="852"/>
      <c r="C39" s="853"/>
      <c r="D39" s="853"/>
      <c r="E39" s="853"/>
      <c r="F39" s="854"/>
      <c r="G39" s="855"/>
      <c r="H39" s="586"/>
      <c r="I39" s="586"/>
      <c r="J39" s="586"/>
      <c r="K39" s="586"/>
      <c r="L39" s="586"/>
      <c r="M39" s="586"/>
      <c r="N39" s="586"/>
      <c r="O39" s="586"/>
      <c r="P39" s="586"/>
      <c r="Q39" s="586"/>
      <c r="R39" s="586"/>
      <c r="S39" s="586"/>
      <c r="T39" s="586"/>
      <c r="U39" s="586"/>
      <c r="V39" s="586"/>
      <c r="W39" s="586"/>
      <c r="X39" s="586"/>
      <c r="Y39" s="586"/>
      <c r="Z39" s="586"/>
      <c r="AA39" s="586"/>
      <c r="AB39" s="586"/>
      <c r="AC39" s="586"/>
      <c r="AD39" s="586"/>
      <c r="AE39" s="586"/>
      <c r="AF39" s="586"/>
      <c r="AG39" s="586"/>
      <c r="AH39" s="586"/>
      <c r="AI39" s="586"/>
      <c r="AJ39" s="586"/>
      <c r="AK39" s="586"/>
      <c r="AL39" s="586"/>
      <c r="AM39" s="586"/>
      <c r="AN39" s="586"/>
      <c r="AO39" s="586"/>
      <c r="AP39" s="586"/>
      <c r="AQ39" s="586"/>
      <c r="AR39" s="586"/>
      <c r="AS39" s="586"/>
      <c r="AT39" s="586"/>
      <c r="AU39" s="586"/>
      <c r="AV39" s="586"/>
      <c r="AW39" s="586"/>
      <c r="AX39" s="586"/>
      <c r="AY39" s="586"/>
      <c r="AZ39" s="586"/>
      <c r="BA39" s="586"/>
      <c r="BB39" s="586"/>
      <c r="BC39" s="586"/>
      <c r="BD39" s="586"/>
      <c r="BE39" s="586"/>
      <c r="BF39" s="586"/>
      <c r="BG39" s="586"/>
      <c r="BH39" s="586"/>
      <c r="BI39" s="586"/>
    </row>
    <row r="40" spans="1:61" s="860" customFormat="1">
      <c r="A40" s="851"/>
      <c r="B40" s="852"/>
      <c r="C40" s="853"/>
      <c r="D40" s="853"/>
      <c r="E40" s="853"/>
      <c r="F40" s="854"/>
      <c r="G40" s="855"/>
      <c r="H40" s="586"/>
      <c r="I40" s="586"/>
      <c r="J40" s="586"/>
      <c r="K40" s="586"/>
      <c r="L40" s="586"/>
      <c r="M40" s="586"/>
      <c r="N40" s="586"/>
      <c r="O40" s="586"/>
      <c r="P40" s="586"/>
      <c r="Q40" s="586"/>
      <c r="R40" s="586"/>
      <c r="S40" s="586"/>
      <c r="T40" s="586"/>
      <c r="U40" s="586"/>
      <c r="V40" s="586"/>
      <c r="W40" s="586"/>
      <c r="X40" s="586"/>
      <c r="Y40" s="586"/>
      <c r="Z40" s="586"/>
      <c r="AA40" s="586"/>
      <c r="AB40" s="586"/>
      <c r="AC40" s="586"/>
      <c r="AD40" s="586"/>
      <c r="AE40" s="586"/>
      <c r="AF40" s="586"/>
      <c r="AG40" s="586"/>
      <c r="AH40" s="586"/>
      <c r="AI40" s="586"/>
      <c r="AJ40" s="586"/>
      <c r="AK40" s="586"/>
      <c r="AL40" s="586"/>
      <c r="AM40" s="586"/>
      <c r="AN40" s="586"/>
      <c r="AO40" s="586"/>
      <c r="AP40" s="586"/>
      <c r="AQ40" s="586"/>
      <c r="AR40" s="586"/>
      <c r="AS40" s="586"/>
      <c r="AT40" s="586"/>
      <c r="AU40" s="586"/>
      <c r="AV40" s="586"/>
      <c r="AW40" s="586"/>
      <c r="AX40" s="586"/>
      <c r="AY40" s="586"/>
      <c r="AZ40" s="586"/>
      <c r="BA40" s="586"/>
      <c r="BB40" s="586"/>
      <c r="BC40" s="586"/>
      <c r="BD40" s="586"/>
      <c r="BE40" s="586"/>
      <c r="BF40" s="586"/>
      <c r="BG40" s="586"/>
      <c r="BH40" s="586"/>
      <c r="BI40" s="586"/>
    </row>
    <row r="41" spans="1:61" s="860" customFormat="1">
      <c r="A41" s="851"/>
      <c r="B41" s="852"/>
      <c r="C41" s="853"/>
      <c r="D41" s="853"/>
      <c r="E41" s="853"/>
      <c r="F41" s="854"/>
      <c r="G41" s="855"/>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586"/>
      <c r="AI41" s="586"/>
      <c r="AJ41" s="586"/>
      <c r="AK41" s="586"/>
      <c r="AL41" s="586"/>
      <c r="AM41" s="586"/>
      <c r="AN41" s="586"/>
      <c r="AO41" s="586"/>
      <c r="AP41" s="586"/>
      <c r="AQ41" s="586"/>
      <c r="AR41" s="586"/>
      <c r="AS41" s="586"/>
      <c r="AT41" s="586"/>
      <c r="AU41" s="586"/>
      <c r="AV41" s="586"/>
      <c r="AW41" s="586"/>
      <c r="AX41" s="586"/>
      <c r="AY41" s="586"/>
      <c r="AZ41" s="586"/>
      <c r="BA41" s="586"/>
      <c r="BB41" s="586"/>
      <c r="BC41" s="586"/>
      <c r="BD41" s="586"/>
      <c r="BE41" s="586"/>
      <c r="BF41" s="586"/>
      <c r="BG41" s="586"/>
      <c r="BH41" s="586"/>
      <c r="BI41" s="586"/>
    </row>
    <row r="42" spans="1:61" s="860" customFormat="1">
      <c r="A42" s="851"/>
      <c r="B42" s="852"/>
      <c r="C42" s="853"/>
      <c r="D42" s="853"/>
      <c r="E42" s="853"/>
      <c r="F42" s="854"/>
      <c r="G42" s="855"/>
      <c r="H42" s="586"/>
      <c r="I42" s="586"/>
      <c r="J42" s="586"/>
      <c r="K42" s="586"/>
      <c r="L42" s="586"/>
      <c r="M42" s="586"/>
      <c r="N42" s="586"/>
      <c r="O42" s="586"/>
      <c r="P42" s="586"/>
      <c r="Q42" s="586"/>
      <c r="R42" s="586"/>
      <c r="S42" s="586"/>
      <c r="T42" s="586"/>
      <c r="U42" s="586"/>
      <c r="V42" s="586"/>
      <c r="W42" s="586"/>
      <c r="X42" s="586"/>
      <c r="Y42" s="586"/>
      <c r="Z42" s="586"/>
      <c r="AA42" s="586"/>
      <c r="AB42" s="586"/>
      <c r="AC42" s="586"/>
      <c r="AD42" s="586"/>
      <c r="AE42" s="586"/>
      <c r="AF42" s="586"/>
      <c r="AG42" s="586"/>
      <c r="AH42" s="586"/>
      <c r="AI42" s="586"/>
      <c r="AJ42" s="586"/>
      <c r="AK42" s="586"/>
      <c r="AL42" s="586"/>
      <c r="AM42" s="586"/>
      <c r="AN42" s="586"/>
      <c r="AO42" s="586"/>
      <c r="AP42" s="586"/>
      <c r="AQ42" s="586"/>
      <c r="AR42" s="586"/>
      <c r="AS42" s="586"/>
      <c r="AT42" s="586"/>
      <c r="AU42" s="586"/>
      <c r="AV42" s="586"/>
      <c r="AW42" s="586"/>
      <c r="AX42" s="586"/>
      <c r="AY42" s="586"/>
      <c r="AZ42" s="586"/>
      <c r="BA42" s="586"/>
      <c r="BB42" s="586"/>
      <c r="BC42" s="586"/>
      <c r="BD42" s="586"/>
      <c r="BE42" s="586"/>
      <c r="BF42" s="586"/>
      <c r="BG42" s="586"/>
      <c r="BH42" s="586"/>
      <c r="BI42" s="586"/>
    </row>
    <row r="43" spans="1:61" s="860" customFormat="1">
      <c r="A43" s="851"/>
      <c r="B43" s="852"/>
      <c r="C43" s="853"/>
      <c r="D43" s="853"/>
      <c r="E43" s="853"/>
      <c r="F43" s="854"/>
      <c r="G43" s="855"/>
      <c r="H43" s="586"/>
      <c r="I43" s="586"/>
      <c r="J43" s="586"/>
      <c r="K43" s="586"/>
      <c r="L43" s="586"/>
      <c r="M43" s="586"/>
      <c r="N43" s="586"/>
      <c r="O43" s="586"/>
      <c r="P43" s="586"/>
      <c r="Q43" s="586"/>
      <c r="R43" s="586"/>
      <c r="S43" s="586"/>
      <c r="T43" s="586"/>
      <c r="U43" s="586"/>
      <c r="V43" s="586"/>
      <c r="W43" s="586"/>
      <c r="X43" s="586"/>
      <c r="Y43" s="586"/>
      <c r="Z43" s="586"/>
      <c r="AA43" s="586"/>
      <c r="AB43" s="586"/>
      <c r="AC43" s="586"/>
      <c r="AD43" s="586"/>
      <c r="AE43" s="586"/>
      <c r="AF43" s="586"/>
      <c r="AG43" s="586"/>
      <c r="AH43" s="586"/>
      <c r="AI43" s="586"/>
      <c r="AJ43" s="586"/>
      <c r="AK43" s="586"/>
      <c r="AL43" s="586"/>
      <c r="AM43" s="586"/>
      <c r="AN43" s="586"/>
      <c r="AO43" s="586"/>
      <c r="AP43" s="586"/>
      <c r="AQ43" s="586"/>
      <c r="AR43" s="586"/>
      <c r="AS43" s="586"/>
      <c r="AT43" s="586"/>
      <c r="AU43" s="586"/>
      <c r="AV43" s="586"/>
      <c r="AW43" s="586"/>
      <c r="AX43" s="586"/>
      <c r="AY43" s="586"/>
      <c r="AZ43" s="586"/>
      <c r="BA43" s="586"/>
      <c r="BB43" s="586"/>
      <c r="BC43" s="586"/>
      <c r="BD43" s="586"/>
      <c r="BE43" s="586"/>
      <c r="BF43" s="586"/>
      <c r="BG43" s="586"/>
      <c r="BH43" s="586"/>
      <c r="BI43" s="586"/>
    </row>
    <row r="44" spans="1:61" s="860" customFormat="1">
      <c r="A44" s="851"/>
      <c r="B44" s="852"/>
      <c r="C44" s="853"/>
      <c r="D44" s="853"/>
      <c r="E44" s="853"/>
      <c r="F44" s="854"/>
      <c r="G44" s="855"/>
      <c r="H44" s="586"/>
      <c r="I44" s="586"/>
      <c r="J44" s="586"/>
      <c r="K44" s="586"/>
      <c r="L44" s="586"/>
      <c r="M44" s="586"/>
      <c r="N44" s="586"/>
      <c r="O44" s="586"/>
      <c r="P44" s="586"/>
      <c r="Q44" s="586"/>
      <c r="R44" s="586"/>
      <c r="S44" s="586"/>
      <c r="T44" s="586"/>
      <c r="U44" s="586"/>
      <c r="V44" s="586"/>
      <c r="W44" s="586"/>
      <c r="X44" s="586"/>
      <c r="Y44" s="586"/>
      <c r="Z44" s="586"/>
      <c r="AA44" s="586"/>
      <c r="AB44" s="586"/>
      <c r="AC44" s="586"/>
      <c r="AD44" s="586"/>
      <c r="AE44" s="586"/>
      <c r="AF44" s="586"/>
      <c r="AG44" s="586"/>
      <c r="AH44" s="586"/>
      <c r="AI44" s="586"/>
      <c r="AJ44" s="586"/>
      <c r="AK44" s="586"/>
      <c r="AL44" s="586"/>
      <c r="AM44" s="586"/>
      <c r="AN44" s="586"/>
      <c r="AO44" s="586"/>
      <c r="AP44" s="586"/>
      <c r="AQ44" s="586"/>
      <c r="AR44" s="586"/>
      <c r="AS44" s="586"/>
      <c r="AT44" s="586"/>
      <c r="AU44" s="586"/>
      <c r="AV44" s="586"/>
      <c r="AW44" s="586"/>
      <c r="AX44" s="586"/>
      <c r="AY44" s="586"/>
      <c r="AZ44" s="586"/>
      <c r="BA44" s="586"/>
      <c r="BB44" s="586"/>
      <c r="BC44" s="586"/>
      <c r="BD44" s="586"/>
      <c r="BE44" s="586"/>
      <c r="BF44" s="586"/>
      <c r="BG44" s="586"/>
      <c r="BH44" s="586"/>
      <c r="BI44" s="586"/>
    </row>
    <row r="45" spans="1:61" s="860" customFormat="1">
      <c r="A45" s="851"/>
      <c r="B45" s="852"/>
      <c r="C45" s="853"/>
      <c r="D45" s="853"/>
      <c r="E45" s="853"/>
      <c r="F45" s="854"/>
      <c r="G45" s="855"/>
      <c r="H45" s="586"/>
      <c r="I45" s="586"/>
      <c r="J45" s="586"/>
      <c r="K45" s="586"/>
      <c r="L45" s="586"/>
      <c r="M45" s="586"/>
      <c r="N45" s="586"/>
      <c r="O45" s="586"/>
      <c r="P45" s="586"/>
      <c r="Q45" s="586"/>
      <c r="R45" s="586"/>
      <c r="S45" s="586"/>
      <c r="T45" s="586"/>
      <c r="U45" s="586"/>
      <c r="V45" s="586"/>
      <c r="W45" s="586"/>
      <c r="X45" s="586"/>
      <c r="Y45" s="586"/>
      <c r="Z45" s="586"/>
      <c r="AA45" s="586"/>
      <c r="AB45" s="586"/>
      <c r="AC45" s="586"/>
      <c r="AD45" s="586"/>
      <c r="AE45" s="586"/>
      <c r="AF45" s="586"/>
      <c r="AG45" s="586"/>
      <c r="AH45" s="586"/>
      <c r="AI45" s="586"/>
      <c r="AJ45" s="586"/>
      <c r="AK45" s="586"/>
      <c r="AL45" s="586"/>
      <c r="AM45" s="586"/>
      <c r="AN45" s="586"/>
      <c r="AO45" s="586"/>
      <c r="AP45" s="586"/>
      <c r="AQ45" s="586"/>
      <c r="AR45" s="586"/>
      <c r="AS45" s="586"/>
      <c r="AT45" s="586"/>
      <c r="AU45" s="586"/>
      <c r="AV45" s="586"/>
      <c r="AW45" s="586"/>
      <c r="AX45" s="586"/>
      <c r="AY45" s="586"/>
      <c r="AZ45" s="586"/>
      <c r="BA45" s="586"/>
      <c r="BB45" s="586"/>
      <c r="BC45" s="586"/>
      <c r="BD45" s="586"/>
      <c r="BE45" s="586"/>
      <c r="BF45" s="586"/>
      <c r="BG45" s="586"/>
      <c r="BH45" s="586"/>
      <c r="BI45" s="586"/>
    </row>
    <row r="46" spans="1:61" s="860" customFormat="1">
      <c r="A46" s="851"/>
      <c r="B46" s="852"/>
      <c r="C46" s="853"/>
      <c r="D46" s="853"/>
      <c r="E46" s="853"/>
      <c r="F46" s="854"/>
      <c r="G46" s="855"/>
      <c r="H46" s="586"/>
      <c r="I46" s="586"/>
      <c r="J46" s="586"/>
      <c r="K46" s="586"/>
      <c r="L46" s="586"/>
      <c r="M46" s="586"/>
      <c r="N46" s="586"/>
      <c r="O46" s="586"/>
      <c r="P46" s="586"/>
      <c r="Q46" s="586"/>
      <c r="R46" s="586"/>
      <c r="S46" s="586"/>
      <c r="T46" s="586"/>
      <c r="U46" s="586"/>
      <c r="V46" s="586"/>
      <c r="W46" s="586"/>
      <c r="X46" s="586"/>
      <c r="Y46" s="586"/>
      <c r="Z46" s="586"/>
      <c r="AA46" s="586"/>
      <c r="AB46" s="586"/>
      <c r="AC46" s="586"/>
      <c r="AD46" s="586"/>
      <c r="AE46" s="586"/>
      <c r="AF46" s="586"/>
      <c r="AG46" s="586"/>
      <c r="AH46" s="586"/>
      <c r="AI46" s="586"/>
      <c r="AJ46" s="586"/>
      <c r="AK46" s="586"/>
      <c r="AL46" s="586"/>
      <c r="AM46" s="586"/>
      <c r="AN46" s="586"/>
      <c r="AO46" s="586"/>
      <c r="AP46" s="586"/>
      <c r="AQ46" s="586"/>
      <c r="AR46" s="586"/>
      <c r="AS46" s="586"/>
      <c r="AT46" s="586"/>
      <c r="AU46" s="586"/>
      <c r="AV46" s="586"/>
      <c r="AW46" s="586"/>
      <c r="AX46" s="586"/>
      <c r="AY46" s="586"/>
      <c r="AZ46" s="586"/>
      <c r="BA46" s="586"/>
      <c r="BB46" s="586"/>
      <c r="BC46" s="586"/>
      <c r="BD46" s="586"/>
      <c r="BE46" s="586"/>
      <c r="BF46" s="586"/>
      <c r="BG46" s="586"/>
      <c r="BH46" s="586"/>
      <c r="BI46" s="586"/>
    </row>
    <row r="47" spans="1:61" s="860" customFormat="1">
      <c r="A47" s="851"/>
      <c r="B47" s="852"/>
      <c r="C47" s="853"/>
      <c r="D47" s="853"/>
      <c r="E47" s="853"/>
      <c r="F47" s="854"/>
      <c r="G47" s="855"/>
      <c r="H47" s="586"/>
      <c r="I47" s="586"/>
      <c r="J47" s="586"/>
      <c r="K47" s="586"/>
      <c r="L47" s="586"/>
      <c r="M47" s="586"/>
      <c r="N47" s="586"/>
      <c r="O47" s="586"/>
      <c r="P47" s="586"/>
      <c r="Q47" s="586"/>
      <c r="R47" s="586"/>
      <c r="S47" s="586"/>
      <c r="T47" s="586"/>
      <c r="U47" s="586"/>
      <c r="V47" s="586"/>
      <c r="W47" s="586"/>
      <c r="X47" s="586"/>
      <c r="Y47" s="586"/>
      <c r="Z47" s="586"/>
      <c r="AA47" s="586"/>
      <c r="AB47" s="586"/>
      <c r="AC47" s="586"/>
      <c r="AD47" s="586"/>
      <c r="AE47" s="586"/>
      <c r="AF47" s="586"/>
      <c r="AG47" s="586"/>
      <c r="AH47" s="586"/>
      <c r="AI47" s="586"/>
      <c r="AJ47" s="586"/>
      <c r="AK47" s="586"/>
      <c r="AL47" s="586"/>
      <c r="AM47" s="586"/>
      <c r="AN47" s="586"/>
      <c r="AO47" s="586"/>
      <c r="AP47" s="586"/>
      <c r="AQ47" s="586"/>
      <c r="AR47" s="586"/>
      <c r="AS47" s="586"/>
      <c r="AT47" s="586"/>
      <c r="AU47" s="586"/>
      <c r="AV47" s="586"/>
      <c r="AW47" s="586"/>
      <c r="AX47" s="586"/>
      <c r="AY47" s="586"/>
      <c r="AZ47" s="586"/>
      <c r="BA47" s="586"/>
      <c r="BB47" s="586"/>
      <c r="BC47" s="586"/>
      <c r="BD47" s="586"/>
      <c r="BE47" s="586"/>
      <c r="BF47" s="586"/>
      <c r="BG47" s="586"/>
      <c r="BH47" s="586"/>
      <c r="BI47" s="586"/>
    </row>
    <row r="48" spans="1:61" s="860" customFormat="1">
      <c r="A48" s="851"/>
      <c r="B48" s="852"/>
      <c r="C48" s="853"/>
      <c r="D48" s="853"/>
      <c r="E48" s="853"/>
      <c r="F48" s="854"/>
      <c r="G48" s="855"/>
      <c r="H48" s="586"/>
      <c r="I48" s="586"/>
      <c r="J48" s="586"/>
      <c r="K48" s="586"/>
      <c r="L48" s="586"/>
      <c r="M48" s="586"/>
      <c r="N48" s="586"/>
      <c r="O48" s="586"/>
      <c r="P48" s="586"/>
      <c r="Q48" s="586"/>
      <c r="R48" s="586"/>
      <c r="S48" s="586"/>
      <c r="T48" s="586"/>
      <c r="U48" s="586"/>
      <c r="V48" s="586"/>
      <c r="W48" s="586"/>
      <c r="X48" s="586"/>
      <c r="Y48" s="586"/>
      <c r="Z48" s="586"/>
      <c r="AA48" s="586"/>
      <c r="AB48" s="586"/>
      <c r="AC48" s="586"/>
      <c r="AD48" s="586"/>
      <c r="AE48" s="586"/>
      <c r="AF48" s="586"/>
      <c r="AG48" s="586"/>
      <c r="AH48" s="586"/>
      <c r="AI48" s="586"/>
      <c r="AJ48" s="586"/>
      <c r="AK48" s="586"/>
      <c r="AL48" s="586"/>
      <c r="AM48" s="586"/>
      <c r="AN48" s="586"/>
      <c r="AO48" s="586"/>
      <c r="AP48" s="586"/>
      <c r="AQ48" s="586"/>
      <c r="AR48" s="586"/>
      <c r="AS48" s="586"/>
      <c r="AT48" s="586"/>
      <c r="AU48" s="586"/>
      <c r="AV48" s="586"/>
      <c r="AW48" s="586"/>
      <c r="AX48" s="586"/>
      <c r="AY48" s="586"/>
      <c r="AZ48" s="586"/>
      <c r="BA48" s="586"/>
      <c r="BB48" s="586"/>
      <c r="BC48" s="586"/>
      <c r="BD48" s="586"/>
      <c r="BE48" s="586"/>
      <c r="BF48" s="586"/>
      <c r="BG48" s="586"/>
      <c r="BH48" s="586"/>
      <c r="BI48" s="586"/>
    </row>
    <row r="49" spans="1:61" s="860" customFormat="1">
      <c r="A49" s="851"/>
      <c r="B49" s="852"/>
      <c r="C49" s="853"/>
      <c r="D49" s="853"/>
      <c r="E49" s="853"/>
      <c r="F49" s="854"/>
      <c r="G49" s="855"/>
      <c r="H49" s="586"/>
      <c r="I49" s="586"/>
      <c r="J49" s="586"/>
      <c r="K49" s="586"/>
      <c r="L49" s="586"/>
      <c r="M49" s="586"/>
      <c r="N49" s="586"/>
      <c r="O49" s="586"/>
      <c r="P49" s="586"/>
      <c r="Q49" s="586"/>
      <c r="R49" s="586"/>
      <c r="S49" s="586"/>
      <c r="T49" s="586"/>
      <c r="U49" s="586"/>
      <c r="V49" s="586"/>
      <c r="W49" s="586"/>
      <c r="X49" s="586"/>
      <c r="Y49" s="586"/>
      <c r="Z49" s="586"/>
      <c r="AA49" s="586"/>
      <c r="AB49" s="586"/>
      <c r="AC49" s="586"/>
      <c r="AD49" s="586"/>
      <c r="AE49" s="586"/>
      <c r="AF49" s="586"/>
      <c r="AG49" s="586"/>
      <c r="AH49" s="586"/>
      <c r="AI49" s="586"/>
      <c r="AJ49" s="586"/>
      <c r="AK49" s="586"/>
      <c r="AL49" s="586"/>
      <c r="AM49" s="586"/>
      <c r="AN49" s="586"/>
      <c r="AO49" s="586"/>
      <c r="AP49" s="586"/>
      <c r="AQ49" s="586"/>
      <c r="AR49" s="586"/>
      <c r="AS49" s="586"/>
      <c r="AT49" s="586"/>
      <c r="AU49" s="586"/>
      <c r="AV49" s="586"/>
      <c r="AW49" s="586"/>
      <c r="AX49" s="586"/>
      <c r="AY49" s="586"/>
      <c r="AZ49" s="586"/>
      <c r="BA49" s="586"/>
      <c r="BB49" s="586"/>
      <c r="BC49" s="586"/>
      <c r="BD49" s="586"/>
      <c r="BE49" s="586"/>
      <c r="BF49" s="586"/>
      <c r="BG49" s="586"/>
      <c r="BH49" s="586"/>
      <c r="BI49" s="586"/>
    </row>
    <row r="50" spans="1:61" s="860" customFormat="1">
      <c r="A50" s="851"/>
      <c r="B50" s="852"/>
      <c r="C50" s="853"/>
      <c r="D50" s="853"/>
      <c r="E50" s="853"/>
      <c r="F50" s="854"/>
      <c r="G50" s="855"/>
      <c r="H50" s="586"/>
      <c r="I50" s="586"/>
      <c r="J50" s="586"/>
      <c r="K50" s="586"/>
      <c r="L50" s="586"/>
      <c r="M50" s="586"/>
      <c r="N50" s="586"/>
      <c r="O50" s="586"/>
      <c r="P50" s="586"/>
      <c r="Q50" s="586"/>
      <c r="R50" s="586"/>
      <c r="S50" s="586"/>
      <c r="T50" s="586"/>
      <c r="U50" s="586"/>
      <c r="V50" s="586"/>
      <c r="W50" s="586"/>
      <c r="X50" s="586"/>
      <c r="Y50" s="586"/>
      <c r="Z50" s="586"/>
      <c r="AA50" s="586"/>
      <c r="AB50" s="586"/>
      <c r="AC50" s="586"/>
      <c r="AD50" s="586"/>
      <c r="AE50" s="586"/>
      <c r="AF50" s="586"/>
      <c r="AG50" s="586"/>
      <c r="AH50" s="586"/>
      <c r="AI50" s="586"/>
      <c r="AJ50" s="586"/>
      <c r="AK50" s="586"/>
      <c r="AL50" s="586"/>
      <c r="AM50" s="586"/>
      <c r="AN50" s="586"/>
      <c r="AO50" s="586"/>
      <c r="AP50" s="586"/>
      <c r="AQ50" s="586"/>
      <c r="AR50" s="586"/>
      <c r="AS50" s="586"/>
      <c r="AT50" s="586"/>
      <c r="AU50" s="586"/>
      <c r="AV50" s="586"/>
      <c r="AW50" s="586"/>
      <c r="AX50" s="586"/>
      <c r="AY50" s="586"/>
      <c r="AZ50" s="586"/>
      <c r="BA50" s="586"/>
      <c r="BB50" s="586"/>
      <c r="BC50" s="586"/>
      <c r="BD50" s="586"/>
      <c r="BE50" s="586"/>
      <c r="BF50" s="586"/>
      <c r="BG50" s="586"/>
      <c r="BH50" s="586"/>
      <c r="BI50" s="586"/>
    </row>
    <row r="51" spans="1:61" s="860" customFormat="1">
      <c r="A51" s="851"/>
      <c r="B51" s="852"/>
      <c r="C51" s="853"/>
      <c r="D51" s="853"/>
      <c r="E51" s="853"/>
      <c r="F51" s="854"/>
      <c r="G51" s="855"/>
      <c r="H51" s="586"/>
      <c r="I51" s="586"/>
      <c r="J51" s="586"/>
      <c r="K51" s="586"/>
      <c r="L51" s="586"/>
      <c r="M51" s="586"/>
      <c r="N51" s="586"/>
      <c r="O51" s="586"/>
      <c r="P51" s="586"/>
      <c r="Q51" s="586"/>
      <c r="R51" s="586"/>
      <c r="S51" s="586"/>
      <c r="T51" s="586"/>
      <c r="U51" s="586"/>
      <c r="V51" s="586"/>
      <c r="W51" s="586"/>
      <c r="X51" s="586"/>
      <c r="Y51" s="586"/>
      <c r="Z51" s="586"/>
      <c r="AA51" s="586"/>
      <c r="AB51" s="586"/>
      <c r="AC51" s="586"/>
      <c r="AD51" s="586"/>
      <c r="AE51" s="586"/>
      <c r="AF51" s="586"/>
      <c r="AG51" s="586"/>
      <c r="AH51" s="586"/>
      <c r="AI51" s="586"/>
      <c r="AJ51" s="586"/>
      <c r="AK51" s="586"/>
      <c r="AL51" s="586"/>
      <c r="AM51" s="586"/>
      <c r="AN51" s="586"/>
      <c r="AO51" s="586"/>
      <c r="AP51" s="586"/>
      <c r="AQ51" s="586"/>
      <c r="AR51" s="586"/>
      <c r="AS51" s="586"/>
      <c r="AT51" s="586"/>
      <c r="AU51" s="586"/>
      <c r="AV51" s="586"/>
      <c r="AW51" s="586"/>
      <c r="AX51" s="586"/>
      <c r="AY51" s="586"/>
      <c r="AZ51" s="586"/>
      <c r="BA51" s="586"/>
      <c r="BB51" s="586"/>
      <c r="BC51" s="586"/>
      <c r="BD51" s="586"/>
      <c r="BE51" s="586"/>
      <c r="BF51" s="586"/>
      <c r="BG51" s="586"/>
      <c r="BH51" s="586"/>
      <c r="BI51" s="586"/>
    </row>
    <row r="52" spans="1:61" s="860" customFormat="1">
      <c r="A52" s="851"/>
      <c r="B52" s="852"/>
      <c r="C52" s="853"/>
      <c r="D52" s="853"/>
      <c r="E52" s="853"/>
      <c r="F52" s="854"/>
      <c r="G52" s="855"/>
      <c r="H52" s="586"/>
      <c r="I52" s="586"/>
      <c r="J52" s="586"/>
      <c r="K52" s="586"/>
      <c r="L52" s="586"/>
      <c r="M52" s="586"/>
      <c r="N52" s="586"/>
      <c r="O52" s="586"/>
      <c r="P52" s="586"/>
      <c r="Q52" s="586"/>
      <c r="R52" s="586"/>
      <c r="S52" s="586"/>
      <c r="T52" s="586"/>
      <c r="U52" s="586"/>
      <c r="V52" s="586"/>
      <c r="W52" s="586"/>
      <c r="X52" s="586"/>
      <c r="Y52" s="586"/>
      <c r="Z52" s="586"/>
      <c r="AA52" s="586"/>
      <c r="AB52" s="586"/>
      <c r="AC52" s="586"/>
      <c r="AD52" s="586"/>
      <c r="AE52" s="586"/>
      <c r="AF52" s="586"/>
      <c r="AG52" s="586"/>
      <c r="AH52" s="586"/>
      <c r="AI52" s="586"/>
      <c r="AJ52" s="586"/>
      <c r="AK52" s="586"/>
      <c r="AL52" s="586"/>
      <c r="AM52" s="586"/>
      <c r="AN52" s="586"/>
      <c r="AO52" s="586"/>
      <c r="AP52" s="586"/>
      <c r="AQ52" s="586"/>
      <c r="AR52" s="586"/>
      <c r="AS52" s="586"/>
      <c r="AT52" s="586"/>
      <c r="AU52" s="586"/>
      <c r="AV52" s="586"/>
      <c r="AW52" s="586"/>
      <c r="AX52" s="586"/>
      <c r="AY52" s="586"/>
      <c r="AZ52" s="586"/>
      <c r="BA52" s="586"/>
      <c r="BB52" s="586"/>
      <c r="BC52" s="586"/>
      <c r="BD52" s="586"/>
      <c r="BE52" s="586"/>
      <c r="BF52" s="586"/>
      <c r="BG52" s="586"/>
      <c r="BH52" s="586"/>
      <c r="BI52" s="586"/>
    </row>
    <row r="53" spans="1:61" s="860" customFormat="1">
      <c r="A53" s="851"/>
      <c r="B53" s="852"/>
      <c r="C53" s="853"/>
      <c r="D53" s="853"/>
      <c r="E53" s="853"/>
      <c r="F53" s="854"/>
      <c r="G53" s="855"/>
      <c r="H53" s="586"/>
      <c r="I53" s="586"/>
      <c r="J53" s="586"/>
      <c r="K53" s="586"/>
      <c r="L53" s="586"/>
      <c r="M53" s="586"/>
      <c r="N53" s="586"/>
      <c r="O53" s="586"/>
      <c r="P53" s="586"/>
      <c r="Q53" s="586"/>
      <c r="R53" s="586"/>
      <c r="S53" s="586"/>
      <c r="T53" s="586"/>
      <c r="U53" s="586"/>
      <c r="V53" s="586"/>
      <c r="W53" s="586"/>
      <c r="X53" s="586"/>
      <c r="Y53" s="586"/>
      <c r="Z53" s="586"/>
      <c r="AA53" s="586"/>
      <c r="AB53" s="586"/>
      <c r="AC53" s="586"/>
      <c r="AD53" s="586"/>
      <c r="AE53" s="586"/>
      <c r="AF53" s="586"/>
      <c r="AG53" s="586"/>
      <c r="AH53" s="586"/>
      <c r="AI53" s="586"/>
      <c r="AJ53" s="586"/>
      <c r="AK53" s="586"/>
      <c r="AL53" s="586"/>
      <c r="AM53" s="586"/>
      <c r="AN53" s="586"/>
      <c r="AO53" s="586"/>
      <c r="AP53" s="586"/>
      <c r="AQ53" s="586"/>
      <c r="AR53" s="586"/>
      <c r="AS53" s="586"/>
      <c r="AT53" s="586"/>
      <c r="AU53" s="586"/>
      <c r="AV53" s="586"/>
      <c r="AW53" s="586"/>
      <c r="AX53" s="586"/>
      <c r="AY53" s="586"/>
      <c r="AZ53" s="586"/>
      <c r="BA53" s="586"/>
      <c r="BB53" s="586"/>
      <c r="BC53" s="586"/>
      <c r="BD53" s="586"/>
      <c r="BE53" s="586"/>
      <c r="BF53" s="586"/>
      <c r="BG53" s="586"/>
      <c r="BH53" s="586"/>
      <c r="BI53" s="586"/>
    </row>
    <row r="54" spans="1:61" s="860" customFormat="1" ht="13.8" hidden="1" thickBot="1">
      <c r="A54" s="856"/>
      <c r="B54" s="1481"/>
      <c r="C54" s="857"/>
      <c r="D54" s="857"/>
      <c r="E54" s="857"/>
      <c r="F54" s="858"/>
      <c r="G54" s="859"/>
      <c r="H54" s="586"/>
      <c r="I54" s="586"/>
      <c r="J54" s="586"/>
      <c r="K54" s="586"/>
      <c r="L54" s="586"/>
      <c r="M54" s="586"/>
      <c r="N54" s="586"/>
      <c r="O54" s="586"/>
      <c r="P54" s="586"/>
      <c r="Q54" s="586"/>
      <c r="R54" s="586"/>
      <c r="S54" s="586"/>
      <c r="T54" s="586"/>
      <c r="U54" s="586"/>
      <c r="V54" s="586"/>
      <c r="W54" s="586"/>
      <c r="X54" s="586"/>
      <c r="Y54" s="586"/>
      <c r="Z54" s="586"/>
      <c r="AA54" s="586"/>
      <c r="AB54" s="586"/>
      <c r="AC54" s="586"/>
      <c r="AD54" s="586"/>
      <c r="AE54" s="586"/>
      <c r="AF54" s="586"/>
      <c r="AG54" s="586"/>
      <c r="AH54" s="586"/>
      <c r="AI54" s="586"/>
      <c r="AJ54" s="586"/>
      <c r="AK54" s="586"/>
      <c r="AL54" s="586"/>
      <c r="AM54" s="586"/>
      <c r="AN54" s="586"/>
      <c r="AO54" s="586"/>
      <c r="AP54" s="586"/>
      <c r="AQ54" s="586"/>
      <c r="AR54" s="586"/>
      <c r="AS54" s="586"/>
      <c r="AT54" s="586"/>
      <c r="AU54" s="586"/>
      <c r="AV54" s="586"/>
      <c r="AW54" s="586"/>
      <c r="AX54" s="586"/>
      <c r="AY54" s="586"/>
      <c r="AZ54" s="586"/>
      <c r="BA54" s="586"/>
      <c r="BB54" s="586"/>
      <c r="BC54" s="586"/>
      <c r="BD54" s="586"/>
      <c r="BE54" s="586"/>
      <c r="BF54" s="586"/>
      <c r="BG54" s="586"/>
      <c r="BH54" s="586"/>
      <c r="BI54" s="586"/>
    </row>
    <row r="55" spans="1:61">
      <c r="A55" s="860"/>
      <c r="B55" s="861"/>
      <c r="C55" s="862"/>
      <c r="D55" s="862"/>
      <c r="E55" s="863" t="s">
        <v>385</v>
      </c>
      <c r="F55" s="864">
        <f>SUM(F34:F54)</f>
        <v>0</v>
      </c>
      <c r="G55" s="586"/>
    </row>
    <row r="56" spans="1:61">
      <c r="A56" s="860"/>
      <c r="B56" s="861"/>
      <c r="C56" s="862"/>
      <c r="D56" s="862"/>
      <c r="E56" s="863"/>
      <c r="F56" s="864"/>
      <c r="G56" s="586"/>
    </row>
    <row r="57" spans="1:61">
      <c r="A57" s="860"/>
      <c r="B57" s="861"/>
      <c r="C57" s="862"/>
      <c r="D57" s="862"/>
      <c r="E57" s="865" t="s">
        <v>386</v>
      </c>
      <c r="F57" s="866">
        <f>'(b) (i) QAPE'!D117</f>
        <v>0</v>
      </c>
    </row>
    <row r="58" spans="1:61">
      <c r="A58" s="860"/>
      <c r="B58" s="861"/>
      <c r="C58" s="862"/>
      <c r="D58" s="862"/>
      <c r="E58" s="1456"/>
      <c r="F58" s="867" t="s">
        <v>387</v>
      </c>
      <c r="G58" s="586"/>
    </row>
    <row r="59" spans="1:61">
      <c r="A59" s="860"/>
      <c r="B59" s="861"/>
      <c r="C59" s="862"/>
      <c r="D59" s="862"/>
      <c r="E59" s="865" t="s">
        <v>388</v>
      </c>
      <c r="F59" s="868" t="e">
        <f>SUM(F55/F57)</f>
        <v>#DIV/0!</v>
      </c>
      <c r="G59" s="586"/>
    </row>
    <row r="60" spans="1:61">
      <c r="A60" s="860"/>
      <c r="B60" s="861"/>
      <c r="C60" s="862"/>
      <c r="D60" s="862"/>
      <c r="E60" s="867" t="s">
        <v>439</v>
      </c>
      <c r="F60" s="866"/>
      <c r="G60" s="586"/>
    </row>
    <row r="61" spans="1:61">
      <c r="A61" s="860"/>
      <c r="B61" s="861"/>
      <c r="C61" s="862"/>
      <c r="D61" s="862"/>
      <c r="E61" s="869" t="s">
        <v>296</v>
      </c>
      <c r="F61" s="866">
        <f>SUMIF(G34:G54,"QAPE",F34:F54)</f>
        <v>0</v>
      </c>
      <c r="G61" s="586"/>
    </row>
    <row r="62" spans="1:61">
      <c r="A62" s="860"/>
      <c r="B62" s="861"/>
      <c r="C62" s="862"/>
      <c r="D62" s="862"/>
      <c r="E62" s="869" t="s">
        <v>297</v>
      </c>
      <c r="F62" s="866">
        <f>SUMIF(G35:G55,"Non-QAPE",F35:F55)</f>
        <v>0</v>
      </c>
      <c r="G62" s="586"/>
    </row>
  </sheetData>
  <sheetProtection password="CF2B" sheet="1" objects="1" scenarios="1" formatColumns="0" formatRows="0" insertColumns="0" insertRows="0" selectLockedCells="1"/>
  <mergeCells count="6">
    <mergeCell ref="A11:G11"/>
    <mergeCell ref="A12:G12"/>
    <mergeCell ref="A8:G8"/>
    <mergeCell ref="A5:G5"/>
    <mergeCell ref="A6:G7"/>
    <mergeCell ref="A9:G10"/>
  </mergeCells>
  <phoneticPr fontId="19" type="noConversion"/>
  <dataValidations disablePrompts="1" count="1">
    <dataValidation type="list" allowBlank="1" showInputMessage="1" showErrorMessage="1" error="Please choose from dropdown list" prompt="Choose from dropdown menu" sqref="G27:G28 G34:G54 G23 G19 G17">
      <formula1>$L$1:$L$2</formula1>
    </dataValidation>
  </dataValidations>
  <printOptions horizontalCentered="1"/>
  <pageMargins left="0.39370078740157483" right="0.19685039370078741" top="0.98425196850393704" bottom="0.98425196850393704" header="0.51181102362204722" footer="0.51181102362204722"/>
  <pageSetup paperSize="9" scale="61" orientation="portrait" r:id="rId1"/>
  <headerFooter alignWithMargins="0"/>
  <rowBreaks count="1" manualBreakCount="1">
    <brk id="63"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BE128"/>
  <sheetViews>
    <sheetView zoomScaleNormal="100" zoomScaleSheetLayoutView="93" zoomScalePageLayoutView="59" workbookViewId="0">
      <selection activeCell="I72" sqref="I72"/>
    </sheetView>
  </sheetViews>
  <sheetFormatPr defaultColWidth="9.109375" defaultRowHeight="13.2"/>
  <cols>
    <col min="1" max="1" width="8.44140625" style="502" customWidth="1"/>
    <col min="2" max="2" width="10.44140625" style="506" customWidth="1"/>
    <col min="3" max="3" width="25.88671875" style="505" customWidth="1"/>
    <col min="4" max="4" width="27.44140625" style="505" customWidth="1"/>
    <col min="5" max="6" width="11" style="504" customWidth="1"/>
    <col min="7" max="9" width="9.109375" style="503"/>
    <col min="10" max="10" width="5.6640625" style="503" customWidth="1"/>
    <col min="11" max="11" width="9" style="503" hidden="1" customWidth="1"/>
    <col min="12" max="15" width="9.109375" style="503" hidden="1" customWidth="1"/>
    <col min="16" max="16" width="8.33203125" style="503" hidden="1" customWidth="1"/>
    <col min="17" max="18" width="9.109375" style="503" hidden="1" customWidth="1"/>
    <col min="19" max="20" width="9.109375" style="503"/>
    <col min="21" max="16384" width="9.109375" style="502"/>
  </cols>
  <sheetData>
    <row r="1" spans="1:20">
      <c r="A1" s="1482"/>
      <c r="B1" s="1483"/>
      <c r="C1" s="1484"/>
      <c r="D1" s="1484"/>
      <c r="E1" s="1485"/>
      <c r="F1" s="1486"/>
      <c r="K1" s="503" t="s">
        <v>33</v>
      </c>
    </row>
    <row r="2" spans="1:20" s="557" customFormat="1" ht="15.6">
      <c r="A2" s="1599" t="s">
        <v>362</v>
      </c>
      <c r="B2" s="1600"/>
      <c r="C2" s="1600"/>
      <c r="D2" s="1600"/>
      <c r="E2" s="1600"/>
      <c r="F2" s="1601"/>
      <c r="G2" s="558"/>
      <c r="H2" s="558"/>
      <c r="I2" s="558"/>
      <c r="J2" s="558"/>
      <c r="K2" s="558" t="s">
        <v>302</v>
      </c>
      <c r="L2" s="558"/>
      <c r="M2" s="558"/>
      <c r="N2" s="558"/>
      <c r="O2" s="558"/>
      <c r="P2" s="558"/>
      <c r="Q2" s="558"/>
      <c r="R2" s="558"/>
      <c r="S2" s="558"/>
      <c r="T2" s="558"/>
    </row>
    <row r="3" spans="1:20">
      <c r="A3" s="1487"/>
      <c r="B3" s="1488"/>
      <c r="C3" s="1489"/>
      <c r="D3" s="1489"/>
      <c r="E3" s="1490"/>
      <c r="F3" s="1491"/>
    </row>
    <row r="4" spans="1:20">
      <c r="K4" s="503" t="s">
        <v>395</v>
      </c>
    </row>
    <row r="5" spans="1:20" s="557" customFormat="1">
      <c r="A5" s="561" t="s">
        <v>384</v>
      </c>
      <c r="B5" s="560"/>
      <c r="C5" s="1602"/>
      <c r="D5" s="1602"/>
      <c r="E5" s="871" t="str">
        <f>IF(C5="","Please Enter project TITLE in C5 of the QAPE worksheet (b)","")</f>
        <v>Please Enter project TITLE in C5 of the QAPE worksheet (b)</v>
      </c>
      <c r="F5" s="559"/>
      <c r="G5" s="558"/>
      <c r="H5" s="558"/>
      <c r="I5" s="558"/>
      <c r="J5" s="558"/>
      <c r="K5" s="558" t="s">
        <v>396</v>
      </c>
      <c r="L5" s="558"/>
      <c r="M5" s="558"/>
      <c r="N5" s="558"/>
      <c r="O5" s="558"/>
      <c r="P5" s="558"/>
      <c r="Q5" s="558"/>
      <c r="R5" s="558"/>
      <c r="S5" s="558"/>
      <c r="T5" s="558"/>
    </row>
    <row r="6" spans="1:20">
      <c r="A6" s="556"/>
      <c r="B6" s="555"/>
      <c r="C6" s="554"/>
    </row>
    <row r="7" spans="1:20" ht="13.2" customHeight="1">
      <c r="A7" s="1604" t="s">
        <v>534</v>
      </c>
      <c r="B7" s="1605"/>
      <c r="C7" s="1605"/>
      <c r="D7" s="1605"/>
      <c r="E7" s="1605"/>
      <c r="F7" s="1605"/>
    </row>
    <row r="8" spans="1:20">
      <c r="A8" s="1605"/>
      <c r="B8" s="1605"/>
      <c r="C8" s="1605"/>
      <c r="D8" s="1605"/>
      <c r="E8" s="1605"/>
      <c r="F8" s="1605"/>
    </row>
    <row r="9" spans="1:20">
      <c r="A9" s="1019"/>
      <c r="B9" s="1019"/>
      <c r="C9" s="1019"/>
      <c r="D9" s="1019"/>
      <c r="E9" s="1019"/>
      <c r="F9" s="1019"/>
    </row>
    <row r="10" spans="1:20" s="548" customFormat="1" ht="13.2" customHeight="1">
      <c r="A10" s="1608" t="s">
        <v>535</v>
      </c>
      <c r="B10" s="1608"/>
      <c r="C10" s="1608"/>
      <c r="D10" s="1608"/>
      <c r="E10" s="1608"/>
      <c r="F10" s="1608"/>
      <c r="G10" s="549"/>
      <c r="H10" s="549"/>
      <c r="I10" s="549"/>
      <c r="J10" s="549"/>
      <c r="K10" s="549"/>
      <c r="L10" s="549"/>
      <c r="M10" s="549"/>
      <c r="N10" s="549"/>
      <c r="O10" s="549"/>
      <c r="P10" s="549"/>
      <c r="Q10" s="549"/>
      <c r="R10" s="549"/>
      <c r="S10" s="549"/>
      <c r="T10" s="549"/>
    </row>
    <row r="11" spans="1:20" s="548" customFormat="1">
      <c r="A11" s="1608"/>
      <c r="B11" s="1608"/>
      <c r="C11" s="1608"/>
      <c r="D11" s="1608"/>
      <c r="E11" s="1608"/>
      <c r="F11" s="1608"/>
      <c r="G11" s="549"/>
      <c r="H11" s="549"/>
      <c r="I11" s="549"/>
      <c r="J11" s="549"/>
      <c r="K11" s="549"/>
      <c r="L11" s="549"/>
      <c r="M11" s="549"/>
      <c r="N11" s="549"/>
      <c r="O11" s="549"/>
      <c r="P11" s="549"/>
      <c r="Q11" s="549"/>
      <c r="R11" s="549"/>
      <c r="S11" s="549"/>
      <c r="T11" s="549"/>
    </row>
    <row r="12" spans="1:20" s="548" customFormat="1">
      <c r="A12" s="1608"/>
      <c r="B12" s="1608"/>
      <c r="C12" s="1608"/>
      <c r="D12" s="1608"/>
      <c r="E12" s="1608"/>
      <c r="F12" s="1608"/>
      <c r="G12" s="549"/>
      <c r="H12" s="549"/>
      <c r="I12" s="549"/>
      <c r="J12" s="549"/>
      <c r="K12" s="549"/>
      <c r="L12" s="549"/>
      <c r="M12" s="549"/>
      <c r="N12" s="549"/>
      <c r="O12" s="549"/>
      <c r="P12" s="549"/>
      <c r="Q12" s="549"/>
      <c r="R12" s="549"/>
      <c r="S12" s="549"/>
      <c r="T12" s="549"/>
    </row>
    <row r="13" spans="1:20" s="548" customFormat="1" ht="4.8" customHeight="1">
      <c r="A13" s="1608"/>
      <c r="B13" s="1608"/>
      <c r="C13" s="1608"/>
      <c r="D13" s="1608"/>
      <c r="E13" s="1608"/>
      <c r="F13" s="1608"/>
      <c r="G13" s="549"/>
      <c r="H13" s="549"/>
      <c r="I13" s="549"/>
      <c r="J13" s="549"/>
      <c r="K13" s="549"/>
      <c r="L13" s="549"/>
      <c r="M13" s="549"/>
      <c r="N13" s="549"/>
      <c r="O13" s="549"/>
      <c r="P13" s="549"/>
      <c r="Q13" s="549"/>
      <c r="R13" s="549"/>
      <c r="S13" s="549"/>
      <c r="T13" s="549"/>
    </row>
    <row r="14" spans="1:20" s="548" customFormat="1" ht="13.2" customHeight="1">
      <c r="A14" s="1607" t="s">
        <v>389</v>
      </c>
      <c r="B14" s="1607"/>
      <c r="C14" s="1607"/>
      <c r="D14" s="1607"/>
      <c r="F14" s="552"/>
      <c r="G14" s="563" t="s">
        <v>394</v>
      </c>
      <c r="H14" s="549"/>
      <c r="I14" s="549"/>
      <c r="J14" s="549"/>
      <c r="K14" s="549"/>
      <c r="L14" s="549"/>
      <c r="M14" s="549"/>
      <c r="N14" s="549"/>
      <c r="O14" s="549"/>
      <c r="P14" s="549"/>
      <c r="Q14" s="549"/>
      <c r="R14" s="549"/>
      <c r="S14" s="549"/>
      <c r="T14" s="549"/>
    </row>
    <row r="15" spans="1:20" s="548" customFormat="1">
      <c r="A15" s="1607"/>
      <c r="B15" s="1607"/>
      <c r="C15" s="1607"/>
      <c r="D15" s="1607"/>
      <c r="F15" s="562"/>
      <c r="G15" s="549"/>
      <c r="H15" s="549"/>
      <c r="I15" s="549"/>
      <c r="J15" s="549"/>
      <c r="K15" s="549"/>
      <c r="L15" s="549"/>
      <c r="M15" s="549"/>
      <c r="N15" s="549"/>
      <c r="O15" s="549"/>
      <c r="P15" s="549"/>
      <c r="Q15" s="549"/>
      <c r="R15" s="549"/>
      <c r="S15" s="549"/>
      <c r="T15" s="549"/>
    </row>
    <row r="16" spans="1:20" s="548" customFormat="1">
      <c r="A16" s="553"/>
      <c r="B16" s="550"/>
      <c r="C16" s="550"/>
      <c r="D16" s="550"/>
      <c r="F16" s="550"/>
      <c r="G16" s="549"/>
      <c r="H16" s="549"/>
      <c r="I16" s="549"/>
      <c r="J16" s="549"/>
      <c r="K16" s="549"/>
      <c r="L16" s="549"/>
      <c r="M16" s="549"/>
      <c r="N16" s="549"/>
      <c r="O16" s="549"/>
      <c r="P16" s="549"/>
      <c r="Q16" s="549"/>
      <c r="R16" s="549"/>
      <c r="S16" s="549"/>
      <c r="T16" s="549"/>
    </row>
    <row r="17" spans="1:57" s="548" customFormat="1" ht="13.2" customHeight="1">
      <c r="A17" s="1607" t="s">
        <v>390</v>
      </c>
      <c r="B17" s="1607"/>
      <c r="C17" s="1607"/>
      <c r="D17" s="1607"/>
      <c r="F17" s="552"/>
      <c r="G17" s="563" t="s">
        <v>394</v>
      </c>
      <c r="H17" s="549"/>
      <c r="I17" s="549"/>
      <c r="J17" s="549"/>
      <c r="K17" s="549"/>
      <c r="L17" s="549"/>
      <c r="M17" s="549"/>
      <c r="N17" s="549"/>
      <c r="O17" s="549"/>
      <c r="P17" s="549"/>
      <c r="Q17" s="549"/>
      <c r="R17" s="549"/>
      <c r="S17" s="549"/>
      <c r="T17" s="549"/>
    </row>
    <row r="18" spans="1:57" s="548" customFormat="1">
      <c r="A18" s="1607"/>
      <c r="B18" s="1607"/>
      <c r="C18" s="1607"/>
      <c r="D18" s="1607"/>
      <c r="E18" s="562"/>
      <c r="F18" s="551"/>
      <c r="G18" s="549"/>
      <c r="H18" s="549"/>
      <c r="I18" s="549"/>
      <c r="J18" s="549"/>
      <c r="K18" s="549"/>
      <c r="L18" s="549"/>
      <c r="M18" s="549"/>
      <c r="N18" s="549"/>
      <c r="O18" s="549"/>
      <c r="P18" s="549"/>
      <c r="Q18" s="549"/>
      <c r="R18" s="549"/>
      <c r="S18" s="549"/>
      <c r="T18" s="549"/>
    </row>
    <row r="19" spans="1:57" ht="13.8" thickBot="1">
      <c r="A19" s="547"/>
    </row>
    <row r="20" spans="1:57" ht="14.1" customHeight="1" thickBot="1">
      <c r="A20" s="537" t="s">
        <v>397</v>
      </c>
      <c r="B20" s="546"/>
      <c r="C20" s="545"/>
      <c r="D20" s="545"/>
      <c r="E20" s="534">
        <v>19400</v>
      </c>
      <c r="F20" s="544"/>
      <c r="G20" s="1606" t="s">
        <v>441</v>
      </c>
      <c r="H20" s="1606"/>
      <c r="I20" s="1606"/>
      <c r="J20" s="1606"/>
      <c r="K20" s="1606"/>
      <c r="L20" s="1606"/>
      <c r="M20" s="1606"/>
      <c r="N20" s="1606"/>
      <c r="O20" s="1606"/>
    </row>
    <row r="21" spans="1:57" ht="12" customHeight="1">
      <c r="A21" s="510"/>
      <c r="B21" s="509"/>
      <c r="C21" s="542" t="s">
        <v>298</v>
      </c>
      <c r="D21" s="542" t="s">
        <v>124</v>
      </c>
      <c r="E21" s="543" t="s">
        <v>125</v>
      </c>
      <c r="F21" s="511"/>
      <c r="G21" s="1606"/>
      <c r="H21" s="1606"/>
      <c r="I21" s="1606"/>
      <c r="J21" s="1606"/>
      <c r="K21" s="1606"/>
      <c r="L21" s="1606"/>
      <c r="M21" s="1606"/>
      <c r="N21" s="1606"/>
      <c r="O21" s="1606"/>
    </row>
    <row r="22" spans="1:57" ht="12" customHeight="1">
      <c r="A22" s="872" t="s">
        <v>149</v>
      </c>
      <c r="B22" s="509"/>
      <c r="C22" s="508" t="s">
        <v>292</v>
      </c>
      <c r="D22" s="508" t="s">
        <v>299</v>
      </c>
      <c r="E22" s="511">
        <v>4000</v>
      </c>
      <c r="F22" s="511"/>
      <c r="G22" s="1606"/>
      <c r="H22" s="1606"/>
      <c r="I22" s="1606"/>
      <c r="J22" s="1606"/>
      <c r="K22" s="1606"/>
      <c r="L22" s="1606"/>
      <c r="M22" s="1606"/>
      <c r="N22" s="1606"/>
      <c r="O22" s="1606"/>
    </row>
    <row r="23" spans="1:57" ht="12" customHeight="1">
      <c r="A23" s="510"/>
      <c r="B23" s="509"/>
      <c r="C23" s="508" t="s">
        <v>292</v>
      </c>
      <c r="D23" s="508" t="s">
        <v>300</v>
      </c>
      <c r="E23" s="511">
        <v>400</v>
      </c>
      <c r="F23" s="511"/>
    </row>
    <row r="24" spans="1:57" ht="12" customHeight="1">
      <c r="A24" s="510"/>
      <c r="B24" s="509"/>
      <c r="C24" s="508" t="s">
        <v>301</v>
      </c>
      <c r="D24" s="508" t="s">
        <v>299</v>
      </c>
      <c r="E24" s="511">
        <v>15000</v>
      </c>
      <c r="F24" s="511"/>
    </row>
    <row r="25" spans="1:57">
      <c r="A25" s="510"/>
      <c r="B25" s="509"/>
      <c r="C25" s="508"/>
      <c r="D25" s="542" t="s">
        <v>155</v>
      </c>
      <c r="E25" s="507">
        <f>SUM(E22:E24)</f>
        <v>19400</v>
      </c>
      <c r="F25" s="511"/>
    </row>
    <row r="26" spans="1:57" ht="13.8" thickBot="1">
      <c r="A26" s="541"/>
      <c r="B26" s="540"/>
      <c r="C26" s="539"/>
      <c r="D26" s="539"/>
      <c r="E26" s="538"/>
      <c r="F26" s="538"/>
    </row>
    <row r="27" spans="1:57" ht="13.8" thickBot="1">
      <c r="A27" s="537" t="s">
        <v>291</v>
      </c>
      <c r="B27" s="536"/>
      <c r="C27" s="535"/>
      <c r="D27" s="535"/>
      <c r="E27" s="534"/>
      <c r="F27" s="533"/>
      <c r="U27" s="503"/>
      <c r="V27" s="503"/>
      <c r="W27" s="503"/>
      <c r="X27" s="503"/>
      <c r="Y27" s="503"/>
      <c r="Z27" s="503"/>
      <c r="AA27" s="503"/>
      <c r="AB27" s="503"/>
      <c r="AC27" s="503"/>
      <c r="AD27" s="503"/>
      <c r="AE27" s="503"/>
      <c r="AF27" s="503"/>
      <c r="AG27" s="503"/>
      <c r="AH27" s="503"/>
      <c r="AI27" s="503"/>
      <c r="AJ27" s="503"/>
      <c r="AK27" s="503"/>
      <c r="AL27" s="503"/>
      <c r="AM27" s="503"/>
      <c r="AN27" s="503"/>
      <c r="AO27" s="503"/>
      <c r="AP27" s="503"/>
      <c r="AQ27" s="503"/>
      <c r="AR27" s="503"/>
      <c r="AS27" s="503"/>
      <c r="AT27" s="503"/>
      <c r="AU27" s="503"/>
      <c r="AV27" s="503"/>
      <c r="AW27" s="503"/>
      <c r="AX27" s="503"/>
      <c r="AY27" s="503"/>
      <c r="AZ27" s="503"/>
      <c r="BA27" s="503"/>
      <c r="BB27" s="503"/>
      <c r="BC27" s="503"/>
      <c r="BD27" s="503"/>
      <c r="BE27" s="503"/>
    </row>
    <row r="28" spans="1:57" s="527" customFormat="1" ht="13.8" thickBot="1">
      <c r="A28" s="532" t="s">
        <v>121</v>
      </c>
      <c r="B28" s="531" t="s">
        <v>122</v>
      </c>
      <c r="C28" s="530" t="s">
        <v>123</v>
      </c>
      <c r="D28" s="530" t="s">
        <v>124</v>
      </c>
      <c r="E28" s="529" t="s">
        <v>125</v>
      </c>
      <c r="F28" s="528" t="s">
        <v>266</v>
      </c>
      <c r="G28" s="520"/>
      <c r="H28" s="520"/>
      <c r="I28" s="520"/>
      <c r="J28" s="520"/>
      <c r="K28" s="520"/>
      <c r="L28" s="520"/>
      <c r="M28" s="520"/>
      <c r="N28" s="520"/>
      <c r="O28" s="520"/>
      <c r="P28" s="520"/>
      <c r="Q28" s="520"/>
      <c r="R28" s="520"/>
      <c r="S28" s="520"/>
      <c r="T28" s="520"/>
      <c r="U28" s="520"/>
      <c r="V28" s="520"/>
      <c r="W28" s="520"/>
      <c r="X28" s="520"/>
      <c r="Y28" s="520"/>
      <c r="Z28" s="520"/>
      <c r="AA28" s="520"/>
      <c r="AB28" s="520"/>
      <c r="AC28" s="520"/>
      <c r="AD28" s="520"/>
      <c r="AE28" s="520"/>
      <c r="AF28" s="520"/>
      <c r="AG28" s="520"/>
      <c r="AH28" s="520"/>
      <c r="AI28" s="520"/>
      <c r="AJ28" s="520"/>
      <c r="AK28" s="520"/>
      <c r="AL28" s="520"/>
      <c r="AM28" s="520"/>
      <c r="AN28" s="520"/>
      <c r="AO28" s="520"/>
      <c r="AP28" s="520"/>
      <c r="AQ28" s="520"/>
      <c r="AR28" s="520"/>
      <c r="AS28" s="520"/>
      <c r="AT28" s="520"/>
      <c r="AU28" s="520"/>
      <c r="AV28" s="520"/>
      <c r="AW28" s="520"/>
      <c r="AX28" s="520"/>
      <c r="AY28" s="520"/>
      <c r="AZ28" s="520"/>
      <c r="BA28" s="520"/>
      <c r="BB28" s="520"/>
      <c r="BC28" s="520"/>
      <c r="BD28" s="520"/>
      <c r="BE28" s="520"/>
    </row>
    <row r="29" spans="1:57" s="520" customFormat="1" ht="13.8" thickBot="1">
      <c r="A29" s="526"/>
      <c r="B29" s="525"/>
      <c r="C29" s="524"/>
      <c r="D29" s="523" t="s">
        <v>187</v>
      </c>
      <c r="E29" s="522"/>
      <c r="F29" s="521" t="s">
        <v>236</v>
      </c>
      <c r="G29" s="1606"/>
      <c r="H29" s="1606"/>
      <c r="I29" s="1606"/>
      <c r="J29" s="1606"/>
      <c r="K29" s="1606"/>
      <c r="L29" s="1606"/>
      <c r="M29" s="1606"/>
      <c r="N29" s="1606"/>
      <c r="O29" s="1606"/>
    </row>
    <row r="30" spans="1:57">
      <c r="A30" s="873" t="s">
        <v>149</v>
      </c>
      <c r="B30" s="519"/>
      <c r="C30" s="518"/>
      <c r="D30" s="518"/>
      <c r="E30" s="517"/>
      <c r="F30" s="516"/>
      <c r="G30" s="1606"/>
      <c r="H30" s="1606"/>
      <c r="I30" s="1606"/>
      <c r="J30" s="1606"/>
      <c r="K30" s="1606"/>
      <c r="L30" s="1606"/>
      <c r="M30" s="1606"/>
      <c r="N30" s="1606"/>
      <c r="O30" s="1606"/>
    </row>
    <row r="31" spans="1:57">
      <c r="A31" s="510"/>
      <c r="B31" s="509"/>
      <c r="C31" s="508"/>
      <c r="D31" s="508"/>
      <c r="E31" s="511"/>
      <c r="F31" s="511"/>
      <c r="J31" s="502"/>
      <c r="K31" s="502"/>
      <c r="L31" s="502"/>
      <c r="M31" s="502"/>
      <c r="N31" s="502"/>
      <c r="O31" s="502"/>
      <c r="P31" s="502"/>
      <c r="Q31" s="502"/>
      <c r="R31" s="502"/>
      <c r="S31" s="502"/>
      <c r="T31" s="502"/>
    </row>
    <row r="32" spans="1:57">
      <c r="A32" s="510" t="s">
        <v>341</v>
      </c>
      <c r="B32" s="1502">
        <v>44632</v>
      </c>
      <c r="C32" s="508" t="s">
        <v>267</v>
      </c>
      <c r="D32" s="514" t="s">
        <v>342</v>
      </c>
      <c r="E32" s="511">
        <v>3000</v>
      </c>
      <c r="F32" s="512" t="s">
        <v>33</v>
      </c>
      <c r="G32" s="563" t="s">
        <v>394</v>
      </c>
      <c r="J32" s="502"/>
      <c r="K32" s="502"/>
      <c r="L32" s="502"/>
      <c r="M32" s="502"/>
      <c r="N32" s="502"/>
      <c r="O32" s="502"/>
      <c r="P32" s="502"/>
      <c r="Q32" s="502"/>
      <c r="R32" s="502"/>
      <c r="S32" s="502"/>
      <c r="T32" s="502"/>
    </row>
    <row r="33" spans="1:20">
      <c r="A33" s="510" t="s">
        <v>343</v>
      </c>
      <c r="B33" s="1503">
        <v>44594</v>
      </c>
      <c r="C33" s="508" t="s">
        <v>268</v>
      </c>
      <c r="D33" s="874" t="s">
        <v>269</v>
      </c>
      <c r="E33" s="511">
        <v>5200</v>
      </c>
      <c r="F33" s="875" t="s">
        <v>302</v>
      </c>
      <c r="I33" s="515" t="s">
        <v>187</v>
      </c>
      <c r="J33" s="502"/>
      <c r="K33" s="502"/>
      <c r="L33" s="502"/>
      <c r="M33" s="502"/>
      <c r="N33" s="502"/>
      <c r="O33" s="502"/>
      <c r="P33" s="502"/>
      <c r="Q33" s="502"/>
      <c r="R33" s="502"/>
      <c r="S33" s="502"/>
      <c r="T33" s="502"/>
    </row>
    <row r="34" spans="1:20">
      <c r="A34" s="510" t="s">
        <v>343</v>
      </c>
      <c r="B34" s="1503">
        <v>44594</v>
      </c>
      <c r="C34" s="508" t="s">
        <v>279</v>
      </c>
      <c r="D34" s="514" t="s">
        <v>344</v>
      </c>
      <c r="E34" s="511">
        <v>3050</v>
      </c>
      <c r="F34" s="512" t="s">
        <v>33</v>
      </c>
      <c r="J34" s="502"/>
      <c r="K34" s="502"/>
      <c r="L34" s="502"/>
      <c r="M34" s="502"/>
      <c r="N34" s="502"/>
      <c r="O34" s="502"/>
      <c r="P34" s="502"/>
      <c r="Q34" s="502"/>
      <c r="R34" s="502"/>
      <c r="S34" s="502"/>
      <c r="T34" s="502"/>
    </row>
    <row r="35" spans="1:20">
      <c r="A35" s="510" t="s">
        <v>343</v>
      </c>
      <c r="B35" s="1503">
        <v>44594</v>
      </c>
      <c r="C35" s="508" t="s">
        <v>280</v>
      </c>
      <c r="D35" s="508" t="s">
        <v>284</v>
      </c>
      <c r="E35" s="511">
        <v>1200</v>
      </c>
      <c r="F35" s="512" t="s">
        <v>33</v>
      </c>
      <c r="J35" s="502"/>
      <c r="K35" s="502"/>
      <c r="L35" s="502"/>
      <c r="M35" s="502"/>
      <c r="N35" s="502"/>
      <c r="O35" s="502"/>
      <c r="P35" s="502"/>
      <c r="Q35" s="502"/>
      <c r="R35" s="502"/>
      <c r="S35" s="502"/>
      <c r="T35" s="502"/>
    </row>
    <row r="36" spans="1:20">
      <c r="A36" s="510" t="s">
        <v>343</v>
      </c>
      <c r="B36" s="1503">
        <v>44594</v>
      </c>
      <c r="C36" s="508" t="s">
        <v>281</v>
      </c>
      <c r="D36" s="508" t="s">
        <v>285</v>
      </c>
      <c r="E36" s="511">
        <v>750</v>
      </c>
      <c r="F36" s="512" t="s">
        <v>33</v>
      </c>
      <c r="J36" s="502"/>
      <c r="K36" s="502"/>
      <c r="L36" s="502"/>
      <c r="M36" s="502"/>
      <c r="N36" s="502"/>
      <c r="O36" s="502"/>
      <c r="P36" s="502"/>
      <c r="Q36" s="502"/>
      <c r="R36" s="502"/>
      <c r="S36" s="502"/>
      <c r="T36" s="502"/>
    </row>
    <row r="37" spans="1:20">
      <c r="A37" s="510" t="s">
        <v>343</v>
      </c>
      <c r="B37" s="1503">
        <v>44594</v>
      </c>
      <c r="C37" s="508" t="s">
        <v>282</v>
      </c>
      <c r="D37" s="874" t="s">
        <v>286</v>
      </c>
      <c r="E37" s="511">
        <v>800</v>
      </c>
      <c r="F37" s="875" t="s">
        <v>302</v>
      </c>
      <c r="H37" s="513"/>
      <c r="J37" s="502"/>
      <c r="K37" s="502"/>
      <c r="L37" s="502"/>
      <c r="M37" s="502"/>
      <c r="N37" s="502"/>
      <c r="O37" s="502"/>
      <c r="P37" s="502"/>
      <c r="Q37" s="502"/>
      <c r="R37" s="502"/>
      <c r="S37" s="502"/>
      <c r="T37" s="502"/>
    </row>
    <row r="38" spans="1:20">
      <c r="A38" s="510" t="s">
        <v>343</v>
      </c>
      <c r="B38" s="1503">
        <v>44623</v>
      </c>
      <c r="C38" s="508" t="s">
        <v>292</v>
      </c>
      <c r="D38" s="874" t="s">
        <v>283</v>
      </c>
      <c r="E38" s="511">
        <v>400</v>
      </c>
      <c r="F38" s="875" t="s">
        <v>302</v>
      </c>
      <c r="J38" s="502"/>
      <c r="K38" s="502"/>
      <c r="L38" s="502"/>
      <c r="M38" s="502"/>
      <c r="N38" s="502"/>
      <c r="O38" s="502"/>
      <c r="P38" s="502"/>
      <c r="Q38" s="502"/>
      <c r="R38" s="502"/>
      <c r="S38" s="502"/>
      <c r="T38" s="502"/>
    </row>
    <row r="39" spans="1:20">
      <c r="A39" s="510" t="s">
        <v>343</v>
      </c>
      <c r="B39" s="1503">
        <v>44624</v>
      </c>
      <c r="C39" s="508" t="s">
        <v>293</v>
      </c>
      <c r="D39" s="874" t="s">
        <v>294</v>
      </c>
      <c r="E39" s="511">
        <v>3000</v>
      </c>
      <c r="F39" s="875" t="s">
        <v>302</v>
      </c>
      <c r="J39" s="502"/>
      <c r="K39" s="502"/>
      <c r="L39" s="502"/>
      <c r="M39" s="502"/>
      <c r="N39" s="502"/>
      <c r="O39" s="502"/>
      <c r="P39" s="502"/>
      <c r="Q39" s="502"/>
      <c r="R39" s="502"/>
      <c r="S39" s="502"/>
      <c r="T39" s="502"/>
    </row>
    <row r="40" spans="1:20" ht="26.4">
      <c r="A40" s="510" t="s">
        <v>343</v>
      </c>
      <c r="B40" s="1503">
        <v>44627</v>
      </c>
      <c r="C40" s="508" t="s">
        <v>295</v>
      </c>
      <c r="D40" s="876" t="s">
        <v>440</v>
      </c>
      <c r="E40" s="511">
        <v>2000</v>
      </c>
      <c r="F40" s="512" t="s">
        <v>33</v>
      </c>
      <c r="J40" s="502"/>
      <c r="K40" s="502"/>
      <c r="L40" s="502"/>
      <c r="M40" s="502"/>
      <c r="N40" s="502"/>
      <c r="O40" s="502"/>
      <c r="P40" s="502"/>
      <c r="Q40" s="502"/>
      <c r="R40" s="502"/>
      <c r="S40" s="502"/>
      <c r="T40" s="502"/>
    </row>
    <row r="41" spans="1:20">
      <c r="A41" s="886"/>
      <c r="B41" s="887"/>
      <c r="C41" s="888"/>
      <c r="D41" s="889" t="s">
        <v>296</v>
      </c>
      <c r="E41" s="890">
        <f>SUMIF(F32:F40,"QAPE",E32:E40)</f>
        <v>10000</v>
      </c>
      <c r="F41" s="891"/>
      <c r="J41" s="502"/>
      <c r="K41" s="502"/>
      <c r="L41" s="502"/>
      <c r="M41" s="502"/>
      <c r="N41" s="502"/>
      <c r="O41" s="502"/>
      <c r="P41" s="502"/>
      <c r="Q41" s="502"/>
      <c r="R41" s="502"/>
      <c r="S41" s="502"/>
      <c r="T41" s="502"/>
    </row>
    <row r="42" spans="1:20">
      <c r="A42" s="503"/>
      <c r="B42" s="877"/>
      <c r="C42" s="878"/>
      <c r="D42" s="879" t="s">
        <v>297</v>
      </c>
      <c r="E42" s="880">
        <f>SUMIF(F32:F40,"Non-QAPE",E32:E40)</f>
        <v>9400</v>
      </c>
      <c r="F42" s="513"/>
      <c r="J42" s="502"/>
      <c r="K42" s="502"/>
      <c r="L42" s="502"/>
      <c r="M42" s="502"/>
      <c r="N42" s="502"/>
      <c r="O42" s="502"/>
      <c r="P42" s="502"/>
      <c r="Q42" s="502"/>
      <c r="R42" s="502"/>
      <c r="S42" s="502"/>
      <c r="T42" s="502"/>
    </row>
    <row r="43" spans="1:20">
      <c r="A43" s="882"/>
      <c r="B43" s="883"/>
      <c r="C43" s="884"/>
      <c r="D43" s="892" t="s">
        <v>129</v>
      </c>
      <c r="E43" s="893">
        <f>E41+E42</f>
        <v>19400</v>
      </c>
      <c r="F43" s="885"/>
      <c r="J43" s="502"/>
      <c r="K43" s="502"/>
      <c r="L43" s="502"/>
      <c r="M43" s="502"/>
      <c r="N43" s="502"/>
      <c r="O43" s="502"/>
      <c r="P43" s="502"/>
      <c r="Q43" s="502"/>
      <c r="R43" s="502"/>
      <c r="S43" s="502"/>
      <c r="T43" s="502"/>
    </row>
    <row r="44" spans="1:20">
      <c r="A44" s="503"/>
      <c r="B44" s="877"/>
      <c r="C44" s="878"/>
      <c r="D44" s="878"/>
      <c r="E44" s="513"/>
      <c r="F44" s="513"/>
      <c r="J44" s="502"/>
      <c r="K44" s="502"/>
      <c r="L44" s="502"/>
      <c r="M44" s="502"/>
      <c r="N44" s="502"/>
      <c r="O44" s="502"/>
      <c r="P44" s="502"/>
      <c r="Q44" s="502"/>
      <c r="R44" s="502"/>
      <c r="S44" s="502"/>
      <c r="T44" s="502"/>
    </row>
    <row r="45" spans="1:20">
      <c r="A45" s="503"/>
      <c r="B45" s="877"/>
      <c r="C45" s="878"/>
      <c r="D45" s="878"/>
      <c r="E45" s="881"/>
      <c r="F45" s="880"/>
      <c r="G45" s="1603" t="s">
        <v>442</v>
      </c>
      <c r="H45" s="1603"/>
      <c r="I45" s="1603"/>
      <c r="J45" s="1603"/>
      <c r="K45" s="1603"/>
      <c r="L45" s="1603"/>
      <c r="M45" s="1603"/>
      <c r="N45" s="1603"/>
      <c r="O45" s="1603"/>
      <c r="P45" s="502"/>
      <c r="Q45" s="502"/>
      <c r="R45" s="502"/>
      <c r="S45" s="502"/>
      <c r="T45" s="502"/>
    </row>
    <row r="46" spans="1:20">
      <c r="A46" s="1492"/>
      <c r="B46" s="1493"/>
      <c r="C46" s="1494"/>
      <c r="D46" s="1494"/>
      <c r="E46" s="1495"/>
      <c r="F46" s="1496"/>
      <c r="G46" s="1603"/>
      <c r="H46" s="1603"/>
      <c r="I46" s="1603"/>
      <c r="J46" s="1603"/>
      <c r="K46" s="1603"/>
      <c r="L46" s="1603"/>
      <c r="M46" s="1603"/>
      <c r="N46" s="1603"/>
      <c r="O46" s="1603"/>
      <c r="P46" s="502"/>
      <c r="Q46" s="502"/>
      <c r="R46" s="502"/>
      <c r="S46" s="502"/>
      <c r="T46" s="502"/>
    </row>
    <row r="47" spans="1:20" s="1508" customFormat="1" ht="13.5" customHeight="1">
      <c r="A47" s="1596" t="s">
        <v>362</v>
      </c>
      <c r="B47" s="1597"/>
      <c r="C47" s="1597"/>
      <c r="D47" s="1597"/>
      <c r="E47" s="1597"/>
      <c r="F47" s="1598"/>
      <c r="G47" s="1603"/>
      <c r="H47" s="1603"/>
      <c r="I47" s="1603"/>
      <c r="J47" s="1603"/>
      <c r="K47" s="1603"/>
      <c r="L47" s="1603"/>
      <c r="M47" s="1603"/>
      <c r="N47" s="1603"/>
      <c r="O47" s="1603"/>
    </row>
    <row r="48" spans="1:20" ht="13.8" thickBot="1">
      <c r="A48" s="1497"/>
      <c r="B48" s="1498"/>
      <c r="C48" s="1499"/>
      <c r="D48" s="1499"/>
      <c r="E48" s="1500"/>
      <c r="F48" s="1501"/>
      <c r="G48" s="1603"/>
      <c r="H48" s="1603"/>
      <c r="I48" s="1603"/>
      <c r="J48" s="1603"/>
      <c r="K48" s="1603"/>
      <c r="L48" s="1603"/>
      <c r="M48" s="1603"/>
      <c r="N48" s="1603"/>
      <c r="O48" s="1603"/>
      <c r="P48" s="502"/>
      <c r="Q48" s="502"/>
      <c r="R48" s="502"/>
      <c r="S48" s="502"/>
      <c r="T48" s="502"/>
    </row>
    <row r="49" spans="1:20" ht="13.8" thickBot="1">
      <c r="A49" s="894" t="s">
        <v>397</v>
      </c>
      <c r="B49" s="895"/>
      <c r="C49" s="896"/>
      <c r="D49" s="896"/>
      <c r="E49" s="897">
        <f>'(b) (i) QAPE'!D15</f>
        <v>0</v>
      </c>
      <c r="F49" s="898"/>
      <c r="G49" s="1603"/>
      <c r="H49" s="1603"/>
      <c r="I49" s="1603"/>
      <c r="J49" s="1603"/>
      <c r="K49" s="1603"/>
      <c r="L49" s="1603"/>
      <c r="M49" s="1603"/>
      <c r="N49" s="1603"/>
      <c r="O49" s="1603"/>
      <c r="P49" s="502"/>
      <c r="Q49" s="502"/>
      <c r="R49" s="502"/>
      <c r="S49" s="502"/>
      <c r="T49" s="502"/>
    </row>
    <row r="50" spans="1:20">
      <c r="A50" s="899" t="s">
        <v>121</v>
      </c>
      <c r="B50" s="900" t="s">
        <v>122</v>
      </c>
      <c r="C50" s="901" t="s">
        <v>298</v>
      </c>
      <c r="D50" s="901" t="s">
        <v>124</v>
      </c>
      <c r="E50" s="902" t="s">
        <v>125</v>
      </c>
      <c r="F50" s="512"/>
      <c r="G50" s="1603"/>
      <c r="H50" s="1603"/>
      <c r="I50" s="1603"/>
      <c r="J50" s="1603"/>
      <c r="K50" s="1603"/>
      <c r="L50" s="1603"/>
      <c r="M50" s="1603"/>
      <c r="N50" s="1603"/>
      <c r="O50" s="1603"/>
      <c r="P50" s="502"/>
      <c r="Q50" s="502"/>
      <c r="R50" s="502"/>
      <c r="S50" s="502"/>
      <c r="T50" s="502"/>
    </row>
    <row r="51" spans="1:20" s="908" customFormat="1" ht="13.2" customHeight="1">
      <c r="A51" s="904"/>
      <c r="B51" s="905"/>
      <c r="C51" s="906"/>
      <c r="D51" s="906"/>
      <c r="E51" s="903"/>
      <c r="F51" s="870"/>
      <c r="G51" s="907"/>
      <c r="H51" s="907"/>
      <c r="I51" s="907"/>
      <c r="J51" s="907"/>
      <c r="K51" s="907"/>
      <c r="L51" s="907"/>
      <c r="M51" s="907"/>
      <c r="N51" s="907"/>
      <c r="O51" s="907"/>
    </row>
    <row r="52" spans="1:20" s="908" customFormat="1">
      <c r="A52" s="904"/>
      <c r="B52" s="905"/>
      <c r="C52" s="906"/>
      <c r="D52" s="906"/>
      <c r="E52" s="903"/>
      <c r="F52" s="870"/>
      <c r="G52" s="907"/>
      <c r="H52" s="907"/>
      <c r="I52" s="907"/>
      <c r="J52" s="907"/>
      <c r="K52" s="907"/>
      <c r="L52" s="907"/>
      <c r="M52" s="907"/>
      <c r="N52" s="907"/>
      <c r="O52" s="907"/>
    </row>
    <row r="53" spans="1:20" s="908" customFormat="1">
      <c r="A53" s="909"/>
      <c r="B53" s="905"/>
      <c r="C53" s="906"/>
      <c r="D53" s="906"/>
      <c r="E53" s="903"/>
      <c r="F53" s="870"/>
    </row>
    <row r="54" spans="1:20" s="908" customFormat="1">
      <c r="A54" s="909"/>
      <c r="B54" s="905"/>
      <c r="C54" s="906"/>
      <c r="D54" s="906"/>
      <c r="E54" s="903"/>
      <c r="F54" s="870"/>
    </row>
    <row r="55" spans="1:20" ht="13.8" thickBot="1">
      <c r="A55" s="909"/>
      <c r="B55" s="905"/>
      <c r="C55" s="906"/>
      <c r="D55" s="901" t="s">
        <v>155</v>
      </c>
      <c r="E55" s="910">
        <f>SUM(E51:E54)</f>
        <v>0</v>
      </c>
      <c r="F55" s="903"/>
      <c r="G55" s="502"/>
      <c r="H55" s="502"/>
      <c r="I55" s="502"/>
      <c r="J55" s="502"/>
      <c r="K55" s="502"/>
      <c r="L55" s="502"/>
      <c r="M55" s="502"/>
      <c r="N55" s="502"/>
      <c r="O55" s="502"/>
      <c r="P55" s="502"/>
      <c r="Q55" s="502"/>
      <c r="R55" s="502"/>
      <c r="S55" s="502"/>
      <c r="T55" s="502"/>
    </row>
    <row r="56" spans="1:20" ht="13.8" thickBot="1">
      <c r="A56" s="894" t="s">
        <v>291</v>
      </c>
      <c r="B56" s="911"/>
      <c r="C56" s="912"/>
      <c r="D56" s="912"/>
      <c r="E56" s="897"/>
      <c r="F56" s="913"/>
      <c r="S56" s="502"/>
      <c r="T56" s="502"/>
    </row>
    <row r="57" spans="1:20">
      <c r="A57" s="899" t="s">
        <v>121</v>
      </c>
      <c r="B57" s="900" t="s">
        <v>122</v>
      </c>
      <c r="C57" s="914" t="s">
        <v>123</v>
      </c>
      <c r="D57" s="914" t="s">
        <v>124</v>
      </c>
      <c r="E57" s="915" t="s">
        <v>125</v>
      </c>
      <c r="F57" s="916" t="s">
        <v>266</v>
      </c>
      <c r="S57" s="502"/>
      <c r="T57" s="502"/>
    </row>
    <row r="58" spans="1:20" ht="13.8" thickBot="1">
      <c r="A58" s="917"/>
      <c r="B58" s="918"/>
      <c r="C58" s="919"/>
      <c r="D58" s="920" t="s">
        <v>187</v>
      </c>
      <c r="E58" s="921"/>
      <c r="F58" s="922" t="s">
        <v>236</v>
      </c>
      <c r="S58" s="502"/>
      <c r="T58" s="502"/>
    </row>
    <row r="59" spans="1:20" s="908" customFormat="1">
      <c r="A59" s="923"/>
      <c r="B59" s="909"/>
      <c r="C59" s="909"/>
      <c r="D59" s="906" t="s">
        <v>187</v>
      </c>
      <c r="E59" s="909"/>
      <c r="F59" s="870"/>
      <c r="G59" s="924" t="s">
        <v>394</v>
      </c>
    </row>
    <row r="60" spans="1:20" s="908" customFormat="1">
      <c r="A60" s="923"/>
      <c r="B60" s="909"/>
      <c r="C60" s="909"/>
      <c r="D60" s="906"/>
      <c r="E60" s="909"/>
      <c r="F60" s="870"/>
      <c r="G60" s="924"/>
    </row>
    <row r="61" spans="1:20" s="908" customFormat="1">
      <c r="A61" s="923"/>
      <c r="B61" s="909"/>
      <c r="C61" s="909"/>
      <c r="D61" s="906"/>
      <c r="E61" s="909"/>
      <c r="F61" s="870"/>
      <c r="G61" s="924"/>
    </row>
    <row r="62" spans="1:20" s="908" customFormat="1">
      <c r="A62" s="923"/>
      <c r="B62" s="909"/>
      <c r="C62" s="909"/>
      <c r="D62" s="906"/>
      <c r="E62" s="909"/>
      <c r="F62" s="870"/>
      <c r="G62" s="924"/>
    </row>
    <row r="63" spans="1:20" s="908" customFormat="1">
      <c r="A63" s="923"/>
      <c r="B63" s="909"/>
      <c r="C63" s="909"/>
      <c r="D63" s="906"/>
      <c r="E63" s="909"/>
      <c r="F63" s="870"/>
      <c r="G63" s="924"/>
    </row>
    <row r="64" spans="1:20" s="908" customFormat="1">
      <c r="A64" s="923"/>
      <c r="B64" s="909"/>
      <c r="C64" s="909"/>
      <c r="D64" s="906"/>
      <c r="E64" s="909"/>
      <c r="F64" s="870"/>
      <c r="G64" s="924"/>
    </row>
    <row r="65" spans="1:20" s="908" customFormat="1">
      <c r="A65" s="923"/>
      <c r="B65" s="909"/>
      <c r="C65" s="909"/>
      <c r="D65" s="906"/>
      <c r="E65" s="909"/>
      <c r="F65" s="870"/>
      <c r="G65" s="924"/>
    </row>
    <row r="66" spans="1:20" s="908" customFormat="1">
      <c r="A66" s="923"/>
      <c r="B66" s="909"/>
      <c r="C66" s="909"/>
      <c r="D66" s="906"/>
      <c r="E66" s="909"/>
      <c r="F66" s="870"/>
      <c r="G66" s="924"/>
    </row>
    <row r="67" spans="1:20" s="908" customFormat="1">
      <c r="A67" s="923"/>
      <c r="B67" s="909"/>
      <c r="C67" s="909"/>
      <c r="D67" s="906"/>
      <c r="E67" s="909"/>
      <c r="F67" s="870"/>
      <c r="G67" s="924"/>
    </row>
    <row r="68" spans="1:20" s="908" customFormat="1">
      <c r="A68" s="923"/>
      <c r="B68" s="909"/>
      <c r="C68" s="909"/>
      <c r="D68" s="906"/>
      <c r="E68" s="909"/>
      <c r="F68" s="870"/>
      <c r="G68" s="924"/>
    </row>
    <row r="69" spans="1:20" s="908" customFormat="1">
      <c r="A69" s="923"/>
      <c r="B69" s="909"/>
      <c r="C69" s="909"/>
      <c r="D69" s="906"/>
      <c r="E69" s="909"/>
      <c r="F69" s="870"/>
      <c r="G69" s="924"/>
    </row>
    <row r="70" spans="1:20" s="908" customFormat="1">
      <c r="A70" s="923"/>
      <c r="B70" s="909"/>
      <c r="C70" s="909"/>
      <c r="D70" s="906"/>
      <c r="E70" s="909"/>
      <c r="F70" s="870"/>
      <c r="G70" s="924"/>
    </row>
    <row r="71" spans="1:20" s="908" customFormat="1">
      <c r="A71" s="923"/>
      <c r="B71" s="909"/>
      <c r="C71" s="909"/>
      <c r="D71" s="906"/>
      <c r="E71" s="909"/>
      <c r="F71" s="870"/>
      <c r="G71" s="924"/>
    </row>
    <row r="72" spans="1:20" s="908" customFormat="1">
      <c r="A72" s="923"/>
      <c r="B72" s="905"/>
      <c r="C72" s="906"/>
      <c r="D72" s="906"/>
      <c r="E72" s="903"/>
      <c r="F72" s="870"/>
      <c r="G72" s="907"/>
      <c r="H72" s="907"/>
      <c r="I72" s="907"/>
      <c r="J72" s="907"/>
      <c r="K72" s="907"/>
      <c r="L72" s="907"/>
      <c r="M72" s="907"/>
      <c r="N72" s="907"/>
      <c r="O72" s="907"/>
      <c r="P72" s="907"/>
      <c r="Q72" s="907"/>
      <c r="R72" s="907"/>
    </row>
    <row r="73" spans="1:20" s="908" customFormat="1">
      <c r="A73" s="923"/>
      <c r="B73" s="905"/>
      <c r="C73" s="906"/>
      <c r="D73" s="906"/>
      <c r="E73" s="903"/>
      <c r="F73" s="870"/>
      <c r="G73" s="907"/>
      <c r="H73" s="907"/>
      <c r="I73" s="907"/>
      <c r="J73" s="907"/>
      <c r="K73" s="907"/>
      <c r="L73" s="907"/>
      <c r="M73" s="907"/>
      <c r="N73" s="907"/>
      <c r="O73" s="907"/>
      <c r="P73" s="907"/>
      <c r="Q73" s="907"/>
      <c r="R73" s="907"/>
      <c r="S73" s="907"/>
      <c r="T73" s="907"/>
    </row>
    <row r="74" spans="1:20" s="908" customFormat="1">
      <c r="A74" s="923"/>
      <c r="B74" s="905"/>
      <c r="C74" s="906"/>
      <c r="D74" s="906"/>
      <c r="E74" s="903"/>
      <c r="F74" s="870"/>
      <c r="G74" s="907"/>
      <c r="H74" s="907"/>
      <c r="I74" s="907"/>
      <c r="J74" s="907"/>
      <c r="K74" s="907"/>
      <c r="L74" s="907"/>
      <c r="M74" s="907"/>
      <c r="N74" s="907"/>
      <c r="O74" s="907"/>
      <c r="P74" s="907"/>
      <c r="Q74" s="907"/>
      <c r="R74" s="907"/>
      <c r="S74" s="907"/>
      <c r="T74" s="907"/>
    </row>
    <row r="75" spans="1:20" s="908" customFormat="1">
      <c r="A75" s="923"/>
      <c r="B75" s="905"/>
      <c r="C75" s="906"/>
      <c r="D75" s="906"/>
      <c r="E75" s="903"/>
      <c r="F75" s="870"/>
      <c r="G75" s="907"/>
      <c r="H75" s="907"/>
      <c r="I75" s="907"/>
      <c r="J75" s="907"/>
      <c r="K75" s="907"/>
      <c r="L75" s="907"/>
      <c r="M75" s="907"/>
      <c r="N75" s="907"/>
      <c r="O75" s="907"/>
      <c r="P75" s="907"/>
      <c r="Q75" s="907"/>
      <c r="R75" s="907"/>
      <c r="S75" s="907"/>
      <c r="T75" s="907"/>
    </row>
    <row r="76" spans="1:20" s="908" customFormat="1">
      <c r="A76" s="923"/>
      <c r="B76" s="905"/>
      <c r="C76" s="906"/>
      <c r="D76" s="906"/>
      <c r="E76" s="903"/>
      <c r="F76" s="870"/>
      <c r="G76" s="907"/>
      <c r="H76" s="907"/>
      <c r="I76" s="907"/>
      <c r="J76" s="907"/>
      <c r="K76" s="907"/>
      <c r="L76" s="907"/>
      <c r="M76" s="907"/>
      <c r="N76" s="907"/>
      <c r="O76" s="907"/>
      <c r="P76" s="907"/>
      <c r="Q76" s="907"/>
      <c r="R76" s="907"/>
    </row>
    <row r="77" spans="1:20" s="908" customFormat="1">
      <c r="A77" s="923"/>
      <c r="B77" s="905"/>
      <c r="C77" s="906"/>
      <c r="D77" s="906"/>
      <c r="E77" s="903"/>
      <c r="F77" s="870"/>
      <c r="G77" s="907"/>
      <c r="H77" s="907"/>
      <c r="I77" s="907"/>
      <c r="J77" s="907"/>
      <c r="K77" s="907"/>
      <c r="L77" s="907"/>
      <c r="M77" s="907"/>
      <c r="N77" s="907"/>
      <c r="O77" s="907"/>
      <c r="P77" s="907"/>
      <c r="Q77" s="907"/>
      <c r="R77" s="907"/>
    </row>
    <row r="78" spans="1:20" s="908" customFormat="1">
      <c r="A78" s="923"/>
      <c r="B78" s="905"/>
      <c r="C78" s="906"/>
      <c r="D78" s="906"/>
      <c r="E78" s="903"/>
      <c r="F78" s="870"/>
      <c r="G78" s="907"/>
      <c r="H78" s="907"/>
      <c r="I78" s="907"/>
      <c r="J78" s="907"/>
      <c r="K78" s="907"/>
      <c r="L78" s="907"/>
      <c r="M78" s="907"/>
      <c r="N78" s="907"/>
      <c r="O78" s="907"/>
      <c r="P78" s="907"/>
      <c r="Q78" s="907"/>
      <c r="R78" s="907"/>
    </row>
    <row r="79" spans="1:20" s="908" customFormat="1">
      <c r="A79" s="923"/>
      <c r="B79" s="905"/>
      <c r="C79" s="906"/>
      <c r="D79" s="906"/>
      <c r="E79" s="903"/>
      <c r="F79" s="870"/>
      <c r="G79" s="907"/>
      <c r="H79" s="907"/>
      <c r="I79" s="907"/>
      <c r="J79" s="907"/>
      <c r="K79" s="907"/>
      <c r="L79" s="907"/>
      <c r="M79" s="907"/>
      <c r="N79" s="907"/>
      <c r="O79" s="907"/>
      <c r="P79" s="907"/>
      <c r="Q79" s="907"/>
      <c r="R79" s="907"/>
    </row>
    <row r="80" spans="1:20" s="908" customFormat="1">
      <c r="A80" s="923"/>
      <c r="B80" s="905"/>
      <c r="C80" s="906"/>
      <c r="D80" s="906"/>
      <c r="E80" s="903"/>
      <c r="F80" s="870"/>
      <c r="G80" s="907"/>
      <c r="H80" s="907"/>
      <c r="I80" s="907"/>
      <c r="J80" s="907"/>
      <c r="K80" s="907"/>
      <c r="L80" s="907"/>
      <c r="M80" s="907"/>
      <c r="N80" s="907"/>
      <c r="O80" s="907"/>
      <c r="P80" s="907"/>
      <c r="Q80" s="907"/>
      <c r="R80" s="907"/>
    </row>
    <row r="81" spans="1:20" s="908" customFormat="1">
      <c r="A81" s="923"/>
      <c r="B81" s="905"/>
      <c r="C81" s="906"/>
      <c r="D81" s="906"/>
      <c r="E81" s="903"/>
      <c r="F81" s="870"/>
      <c r="G81" s="907"/>
      <c r="H81" s="907"/>
      <c r="I81" s="907"/>
      <c r="J81" s="907"/>
      <c r="K81" s="907"/>
      <c r="L81" s="907"/>
      <c r="M81" s="907"/>
      <c r="N81" s="907"/>
      <c r="O81" s="907"/>
      <c r="P81" s="907"/>
      <c r="Q81" s="907"/>
      <c r="R81" s="907"/>
    </row>
    <row r="82" spans="1:20" s="908" customFormat="1">
      <c r="A82" s="923"/>
      <c r="B82" s="905"/>
      <c r="C82" s="906"/>
      <c r="D82" s="906"/>
      <c r="E82" s="903"/>
      <c r="F82" s="870"/>
      <c r="G82" s="907"/>
      <c r="H82" s="907"/>
      <c r="I82" s="907"/>
      <c r="J82" s="907"/>
      <c r="K82" s="907"/>
      <c r="L82" s="907"/>
      <c r="M82" s="907"/>
      <c r="N82" s="907"/>
      <c r="O82" s="907"/>
      <c r="P82" s="907"/>
      <c r="Q82" s="907"/>
      <c r="R82" s="907"/>
    </row>
    <row r="83" spans="1:20" s="908" customFormat="1">
      <c r="A83" s="923"/>
      <c r="B83" s="905"/>
      <c r="C83" s="906"/>
      <c r="D83" s="906"/>
      <c r="E83" s="903"/>
      <c r="F83" s="870"/>
      <c r="G83" s="907"/>
      <c r="H83" s="907"/>
      <c r="I83" s="907"/>
      <c r="J83" s="907"/>
      <c r="K83" s="907"/>
      <c r="L83" s="907"/>
      <c r="M83" s="907"/>
      <c r="N83" s="907"/>
      <c r="O83" s="907"/>
      <c r="P83" s="907"/>
      <c r="Q83" s="907"/>
      <c r="R83" s="907"/>
    </row>
    <row r="84" spans="1:20" s="908" customFormat="1">
      <c r="A84" s="923"/>
      <c r="B84" s="905"/>
      <c r="C84" s="906"/>
      <c r="D84" s="906"/>
      <c r="E84" s="903"/>
      <c r="F84" s="870"/>
      <c r="G84" s="907"/>
      <c r="H84" s="907"/>
      <c r="I84" s="907"/>
      <c r="J84" s="907"/>
      <c r="K84" s="907"/>
      <c r="L84" s="907"/>
      <c r="M84" s="907"/>
      <c r="N84" s="907"/>
      <c r="O84" s="907"/>
      <c r="P84" s="907"/>
      <c r="Q84" s="907"/>
      <c r="R84" s="907"/>
      <c r="S84" s="907"/>
      <c r="T84" s="907"/>
    </row>
    <row r="85" spans="1:20" s="908" customFormat="1">
      <c r="A85" s="923"/>
      <c r="B85" s="905"/>
      <c r="C85" s="906"/>
      <c r="D85" s="906"/>
      <c r="E85" s="903"/>
      <c r="F85" s="870"/>
      <c r="G85" s="907"/>
      <c r="H85" s="907"/>
      <c r="I85" s="907"/>
      <c r="J85" s="907"/>
      <c r="K85" s="907"/>
      <c r="L85" s="907"/>
      <c r="M85" s="907"/>
      <c r="N85" s="907"/>
      <c r="O85" s="907"/>
      <c r="P85" s="907"/>
      <c r="Q85" s="907"/>
      <c r="R85" s="907"/>
      <c r="S85" s="907"/>
      <c r="T85" s="907"/>
    </row>
    <row r="86" spans="1:20" s="908" customFormat="1">
      <c r="A86" s="923"/>
      <c r="B86" s="905"/>
      <c r="C86" s="906"/>
      <c r="D86" s="906"/>
      <c r="E86" s="903"/>
      <c r="F86" s="870"/>
      <c r="G86" s="907"/>
      <c r="H86" s="907"/>
      <c r="I86" s="907"/>
      <c r="J86" s="907"/>
      <c r="K86" s="907"/>
      <c r="L86" s="907"/>
      <c r="M86" s="907"/>
      <c r="N86" s="907"/>
      <c r="O86" s="907"/>
      <c r="P86" s="907"/>
      <c r="Q86" s="907"/>
      <c r="R86" s="907"/>
      <c r="S86" s="907"/>
      <c r="T86" s="907"/>
    </row>
    <row r="87" spans="1:20" s="908" customFormat="1">
      <c r="A87" s="923"/>
      <c r="B87" s="905"/>
      <c r="C87" s="906"/>
      <c r="D87" s="906"/>
      <c r="E87" s="903"/>
      <c r="F87" s="870"/>
      <c r="G87" s="907"/>
      <c r="H87" s="907"/>
      <c r="I87" s="907"/>
      <c r="J87" s="907"/>
      <c r="K87" s="907"/>
      <c r="L87" s="907"/>
      <c r="M87" s="907"/>
      <c r="N87" s="907"/>
      <c r="O87" s="907"/>
      <c r="P87" s="907"/>
      <c r="Q87" s="907"/>
      <c r="R87" s="907"/>
      <c r="S87" s="907"/>
      <c r="T87" s="907"/>
    </row>
    <row r="88" spans="1:20" s="908" customFormat="1">
      <c r="A88" s="923"/>
      <c r="B88" s="905"/>
      <c r="C88" s="906"/>
      <c r="D88" s="906"/>
      <c r="E88" s="903"/>
      <c r="F88" s="870"/>
      <c r="G88" s="907"/>
      <c r="H88" s="907"/>
      <c r="I88" s="907"/>
      <c r="J88" s="907"/>
      <c r="K88" s="907"/>
      <c r="L88" s="907"/>
      <c r="M88" s="907"/>
      <c r="N88" s="907"/>
      <c r="O88" s="907"/>
      <c r="P88" s="907"/>
      <c r="Q88" s="907"/>
      <c r="R88" s="907"/>
      <c r="S88" s="907"/>
      <c r="T88" s="907"/>
    </row>
    <row r="89" spans="1:20" s="908" customFormat="1">
      <c r="A89" s="909"/>
      <c r="B89" s="905"/>
      <c r="C89" s="906"/>
      <c r="D89" s="906"/>
      <c r="E89" s="903"/>
      <c r="F89" s="870"/>
      <c r="G89" s="907"/>
      <c r="H89" s="907"/>
      <c r="I89" s="907"/>
      <c r="J89" s="907"/>
      <c r="K89" s="907"/>
      <c r="L89" s="907"/>
      <c r="M89" s="907"/>
      <c r="N89" s="907"/>
      <c r="O89" s="907"/>
      <c r="P89" s="907"/>
      <c r="Q89" s="907"/>
      <c r="R89" s="907"/>
      <c r="S89" s="907"/>
      <c r="T89" s="907"/>
    </row>
    <row r="90" spans="1:20" s="908" customFormat="1" ht="27.75" customHeight="1">
      <c r="A90" s="907"/>
      <c r="B90" s="925"/>
      <c r="C90" s="926"/>
      <c r="D90" s="926"/>
      <c r="E90" s="927" t="s">
        <v>296</v>
      </c>
      <c r="F90" s="1506">
        <f>SUMIF(F59:F89,"QAPE",E59:E89)</f>
        <v>0</v>
      </c>
      <c r="G90" s="1595" t="s">
        <v>540</v>
      </c>
      <c r="H90" s="1595"/>
      <c r="I90" s="1595"/>
      <c r="J90" s="1595"/>
      <c r="K90" s="1595"/>
      <c r="L90" s="1595"/>
      <c r="M90" s="1595"/>
      <c r="N90" s="1595"/>
      <c r="O90" s="1595"/>
      <c r="P90" s="1595"/>
      <c r="Q90" s="1595"/>
      <c r="R90" s="907"/>
      <c r="S90" s="907"/>
      <c r="T90" s="907"/>
    </row>
    <row r="91" spans="1:20" s="908" customFormat="1" ht="13.2" customHeight="1">
      <c r="A91" s="907"/>
      <c r="B91" s="925"/>
      <c r="C91" s="926"/>
      <c r="D91" s="926"/>
      <c r="E91" s="927" t="s">
        <v>297</v>
      </c>
      <c r="F91" s="1506">
        <f>SUMIF(F59:F89,"Non-QAPE",E59:E89)</f>
        <v>0</v>
      </c>
      <c r="G91" s="1595" t="s">
        <v>541</v>
      </c>
      <c r="H91" s="1595"/>
      <c r="I91" s="1595"/>
      <c r="J91" s="1595"/>
      <c r="K91" s="1595"/>
      <c r="L91" s="1595"/>
      <c r="M91" s="1595"/>
      <c r="N91" s="1595"/>
      <c r="O91" s="1595"/>
      <c r="P91" s="1595"/>
      <c r="Q91" s="1595"/>
      <c r="R91" s="1595"/>
      <c r="S91" s="1595"/>
      <c r="T91" s="907"/>
    </row>
    <row r="92" spans="1:20" s="908" customFormat="1">
      <c r="A92" s="928"/>
      <c r="B92" s="929"/>
      <c r="C92" s="930"/>
      <c r="D92" s="930"/>
      <c r="E92" s="931" t="s">
        <v>129</v>
      </c>
      <c r="F92" s="1507">
        <f>F91+F90</f>
        <v>0</v>
      </c>
      <c r="G92" s="1595"/>
      <c r="H92" s="1595"/>
      <c r="I92" s="1595"/>
      <c r="J92" s="1595"/>
      <c r="K92" s="1595"/>
      <c r="L92" s="1595"/>
      <c r="M92" s="1595"/>
      <c r="N92" s="1595"/>
      <c r="O92" s="1595"/>
      <c r="P92" s="1595"/>
      <c r="Q92" s="1595"/>
      <c r="R92" s="1595"/>
      <c r="S92" s="1595"/>
      <c r="T92" s="907"/>
    </row>
    <row r="93" spans="1:20">
      <c r="A93" s="503"/>
      <c r="B93" s="877"/>
      <c r="C93" s="878"/>
      <c r="D93" s="878"/>
      <c r="E93" s="513"/>
      <c r="F93" s="513"/>
    </row>
    <row r="94" spans="1:20">
      <c r="A94" s="503"/>
      <c r="B94" s="877"/>
      <c r="C94" s="878"/>
      <c r="D94" s="878"/>
      <c r="E94" s="513"/>
      <c r="F94" s="513"/>
    </row>
    <row r="95" spans="1:20">
      <c r="A95" s="503"/>
      <c r="B95" s="877"/>
      <c r="C95" s="878"/>
      <c r="D95" s="878"/>
      <c r="E95" s="513"/>
      <c r="F95" s="513"/>
    </row>
    <row r="96" spans="1:20">
      <c r="A96" s="503"/>
      <c r="B96" s="877"/>
      <c r="C96" s="878"/>
      <c r="D96" s="878"/>
      <c r="E96" s="513"/>
      <c r="F96" s="513"/>
    </row>
    <row r="97" spans="1:20">
      <c r="A97" s="503"/>
      <c r="B97" s="877"/>
      <c r="C97" s="878"/>
      <c r="D97" s="878"/>
      <c r="E97" s="513"/>
      <c r="F97" s="513"/>
    </row>
    <row r="98" spans="1:20">
      <c r="A98" s="503"/>
      <c r="B98" s="877"/>
      <c r="C98" s="878"/>
      <c r="D98" s="878"/>
      <c r="E98" s="513"/>
      <c r="F98" s="513"/>
    </row>
    <row r="99" spans="1:20">
      <c r="A99" s="503"/>
      <c r="B99" s="877"/>
      <c r="C99" s="878"/>
      <c r="D99" s="878"/>
      <c r="E99" s="513"/>
      <c r="F99" s="513"/>
    </row>
    <row r="100" spans="1:20">
      <c r="A100" s="503"/>
      <c r="B100" s="503"/>
      <c r="C100" s="503"/>
      <c r="D100" s="503"/>
      <c r="E100" s="503"/>
      <c r="F100" s="503"/>
      <c r="G100" s="502"/>
      <c r="H100" s="502"/>
      <c r="I100" s="502"/>
      <c r="J100" s="502"/>
      <c r="K100" s="503" t="s">
        <v>187</v>
      </c>
      <c r="L100" s="502"/>
      <c r="M100" s="502"/>
      <c r="N100" s="502"/>
      <c r="O100" s="502"/>
      <c r="P100" s="502"/>
      <c r="Q100" s="502"/>
      <c r="R100" s="502"/>
      <c r="S100" s="502"/>
      <c r="T100" s="502"/>
    </row>
    <row r="101" spans="1:20">
      <c r="A101" s="503"/>
      <c r="B101" s="877"/>
      <c r="C101" s="878"/>
      <c r="D101" s="878"/>
      <c r="E101" s="513"/>
      <c r="F101" s="513"/>
    </row>
    <row r="102" spans="1:20">
      <c r="A102" s="503"/>
      <c r="B102" s="877"/>
      <c r="C102" s="878"/>
      <c r="D102" s="878"/>
      <c r="E102" s="513"/>
      <c r="F102" s="513"/>
    </row>
    <row r="103" spans="1:20">
      <c r="A103" s="503"/>
      <c r="B103" s="877"/>
      <c r="C103" s="878"/>
      <c r="D103" s="878"/>
      <c r="E103" s="513"/>
      <c r="F103" s="513"/>
    </row>
    <row r="104" spans="1:20">
      <c r="A104" s="503"/>
      <c r="B104" s="877"/>
      <c r="C104" s="878"/>
      <c r="D104" s="878"/>
      <c r="E104" s="513"/>
      <c r="F104" s="513"/>
    </row>
    <row r="105" spans="1:20">
      <c r="A105" s="503"/>
      <c r="B105" s="877"/>
      <c r="C105" s="878"/>
      <c r="D105" s="878"/>
      <c r="E105" s="513"/>
      <c r="F105" s="513"/>
    </row>
    <row r="106" spans="1:20">
      <c r="A106" s="503"/>
      <c r="B106" s="877"/>
      <c r="C106" s="878"/>
      <c r="D106" s="878"/>
      <c r="E106" s="513"/>
      <c r="F106" s="513"/>
    </row>
    <row r="107" spans="1:20">
      <c r="A107" s="503"/>
      <c r="B107" s="877"/>
      <c r="C107" s="878"/>
      <c r="D107" s="878"/>
      <c r="E107" s="513"/>
      <c r="F107" s="513"/>
    </row>
    <row r="108" spans="1:20">
      <c r="A108" s="503"/>
      <c r="B108" s="877"/>
      <c r="C108" s="878"/>
      <c r="D108" s="878"/>
      <c r="E108" s="513"/>
      <c r="F108" s="513"/>
    </row>
    <row r="109" spans="1:20">
      <c r="A109" s="503"/>
      <c r="B109" s="877"/>
      <c r="C109" s="878"/>
      <c r="D109" s="878"/>
      <c r="E109" s="513"/>
      <c r="F109" s="513"/>
    </row>
    <row r="110" spans="1:20">
      <c r="A110" s="503"/>
      <c r="B110" s="877"/>
      <c r="C110" s="878"/>
      <c r="D110" s="878"/>
      <c r="E110" s="513"/>
      <c r="F110" s="513"/>
    </row>
    <row r="111" spans="1:20">
      <c r="A111" s="503"/>
      <c r="B111" s="877"/>
      <c r="C111" s="878"/>
      <c r="D111" s="878"/>
      <c r="E111" s="513"/>
      <c r="F111" s="513"/>
    </row>
    <row r="112" spans="1:20">
      <c r="A112" s="503"/>
      <c r="B112" s="877"/>
      <c r="C112" s="878"/>
      <c r="D112" s="878"/>
      <c r="E112" s="513"/>
      <c r="F112" s="513"/>
    </row>
    <row r="113" spans="1:6">
      <c r="A113" s="503"/>
      <c r="B113" s="877"/>
      <c r="C113" s="878"/>
      <c r="D113" s="878"/>
      <c r="E113" s="513"/>
      <c r="F113" s="513"/>
    </row>
    <row r="114" spans="1:6">
      <c r="A114" s="503"/>
      <c r="B114" s="877"/>
      <c r="C114" s="878"/>
      <c r="D114" s="878"/>
      <c r="E114" s="513"/>
      <c r="F114" s="513"/>
    </row>
    <row r="115" spans="1:6">
      <c r="A115" s="503"/>
      <c r="B115" s="877"/>
      <c r="C115" s="878"/>
      <c r="D115" s="878"/>
      <c r="E115" s="513"/>
      <c r="F115" s="513"/>
    </row>
    <row r="116" spans="1:6">
      <c r="A116" s="503"/>
      <c r="B116" s="877"/>
      <c r="C116" s="878"/>
      <c r="D116" s="878"/>
      <c r="E116" s="513"/>
      <c r="F116" s="513"/>
    </row>
    <row r="117" spans="1:6">
      <c r="A117" s="503"/>
      <c r="B117" s="877"/>
      <c r="C117" s="878"/>
      <c r="D117" s="878"/>
      <c r="E117" s="513"/>
      <c r="F117" s="513"/>
    </row>
    <row r="118" spans="1:6">
      <c r="A118" s="503"/>
      <c r="B118" s="877"/>
      <c r="C118" s="878"/>
      <c r="D118" s="878"/>
      <c r="E118" s="513"/>
      <c r="F118" s="513"/>
    </row>
    <row r="119" spans="1:6">
      <c r="A119" s="503"/>
      <c r="B119" s="877"/>
      <c r="C119" s="878"/>
      <c r="D119" s="878"/>
      <c r="E119" s="513"/>
      <c r="F119" s="513"/>
    </row>
    <row r="120" spans="1:6">
      <c r="A120" s="503"/>
      <c r="B120" s="877"/>
      <c r="C120" s="878"/>
      <c r="D120" s="878"/>
      <c r="E120" s="513"/>
      <c r="F120" s="513"/>
    </row>
    <row r="121" spans="1:6">
      <c r="A121" s="503"/>
      <c r="B121" s="877"/>
      <c r="C121" s="878"/>
      <c r="D121" s="878"/>
      <c r="E121" s="513"/>
      <c r="F121" s="513"/>
    </row>
    <row r="122" spans="1:6">
      <c r="A122" s="503"/>
      <c r="B122" s="877"/>
      <c r="C122" s="878"/>
      <c r="D122" s="878"/>
      <c r="E122" s="513"/>
      <c r="F122" s="513"/>
    </row>
    <row r="123" spans="1:6">
      <c r="A123" s="503"/>
      <c r="B123" s="877"/>
      <c r="C123" s="878"/>
      <c r="D123" s="878"/>
      <c r="E123" s="513"/>
      <c r="F123" s="513"/>
    </row>
    <row r="124" spans="1:6">
      <c r="A124" s="503"/>
      <c r="B124" s="877"/>
      <c r="C124" s="878"/>
      <c r="D124" s="878"/>
      <c r="E124" s="513"/>
      <c r="F124" s="513"/>
    </row>
    <row r="125" spans="1:6">
      <c r="A125" s="503"/>
      <c r="B125" s="877"/>
      <c r="C125" s="878"/>
      <c r="D125" s="878"/>
      <c r="E125" s="513"/>
      <c r="F125" s="513"/>
    </row>
    <row r="126" spans="1:6">
      <c r="A126" s="503"/>
      <c r="B126" s="877"/>
      <c r="C126" s="878"/>
      <c r="D126" s="878"/>
      <c r="E126" s="513"/>
      <c r="F126" s="513"/>
    </row>
    <row r="127" spans="1:6">
      <c r="A127" s="503"/>
      <c r="B127" s="877"/>
      <c r="C127" s="878"/>
      <c r="D127" s="878"/>
      <c r="E127" s="513"/>
      <c r="F127" s="513"/>
    </row>
    <row r="128" spans="1:6">
      <c r="A128" s="503"/>
      <c r="B128" s="877"/>
      <c r="C128" s="878"/>
      <c r="D128" s="878"/>
      <c r="E128" s="513"/>
      <c r="F128" s="513"/>
    </row>
  </sheetData>
  <sheetProtection password="CF2B" sheet="1" objects="1" scenarios="1" formatColumns="0" formatRows="0" insertColumns="0" insertRows="0" deleteColumns="0" deleteRows="0" selectLockedCells="1"/>
  <mergeCells count="12">
    <mergeCell ref="G91:S92"/>
    <mergeCell ref="A47:F47"/>
    <mergeCell ref="A2:F2"/>
    <mergeCell ref="C5:D5"/>
    <mergeCell ref="G45:O50"/>
    <mergeCell ref="G90:Q90"/>
    <mergeCell ref="A7:F8"/>
    <mergeCell ref="G29:O30"/>
    <mergeCell ref="G20:O22"/>
    <mergeCell ref="A14:D15"/>
    <mergeCell ref="A17:D18"/>
    <mergeCell ref="A10:F13"/>
  </mergeCells>
  <conditionalFormatting sqref="C5">
    <cfRule type="cellIs" dxfId="4" priority="3" stopIfTrue="1" operator="equal">
      <formula>0</formula>
    </cfRule>
  </conditionalFormatting>
  <conditionalFormatting sqref="F14">
    <cfRule type="cellIs" dxfId="3" priority="2" stopIfTrue="1" operator="equal">
      <formula>0</formula>
    </cfRule>
  </conditionalFormatting>
  <conditionalFormatting sqref="F17">
    <cfRule type="cellIs" dxfId="2" priority="1" stopIfTrue="1" operator="equal">
      <formula>0</formula>
    </cfRule>
  </conditionalFormatting>
  <dataValidations count="2">
    <dataValidation type="list" allowBlank="1" showInputMessage="1" showErrorMessage="1" sqref="F32:F44 F50:F54 F59:F89">
      <formula1>$K$1:$K$2</formula1>
    </dataValidation>
    <dataValidation type="list" allowBlank="1" showInputMessage="1" showErrorMessage="1" sqref="F14 F17">
      <formula1>YN</formula1>
    </dataValidation>
  </dataValidations>
  <printOptions horizontalCentered="1"/>
  <pageMargins left="0.39370078740157483" right="0.19685039370078741" top="0.98425196850393704" bottom="0.98425196850393704" header="0.51181102362204722" footer="0.51181102362204722"/>
  <pageSetup paperSize="9" scale="7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T55"/>
  <sheetViews>
    <sheetView zoomScaleNormal="100" workbookViewId="0">
      <selection activeCell="C18" sqref="C18"/>
    </sheetView>
  </sheetViews>
  <sheetFormatPr defaultColWidth="9.109375" defaultRowHeight="13.2"/>
  <cols>
    <col min="1" max="1" width="8.44140625" style="35" customWidth="1"/>
    <col min="2" max="2" width="10.44140625" style="39" customWidth="1"/>
    <col min="3" max="3" width="25.88671875" style="40" customWidth="1"/>
    <col min="4" max="4" width="33.109375" style="40" customWidth="1"/>
    <col min="5" max="5" width="18.33203125" style="38" customWidth="1"/>
    <col min="6" max="20" width="9.109375" style="41"/>
    <col min="21" max="16384" width="9.109375" style="35"/>
  </cols>
  <sheetData>
    <row r="1" spans="1:20">
      <c r="A1" s="412"/>
      <c r="B1" s="413"/>
      <c r="C1" s="414"/>
      <c r="D1" s="414"/>
      <c r="E1" s="415"/>
    </row>
    <row r="2" spans="1:20" s="200" customFormat="1" ht="15.6">
      <c r="A2" s="434" t="s">
        <v>363</v>
      </c>
      <c r="B2" s="416"/>
      <c r="C2" s="417"/>
      <c r="D2" s="417"/>
      <c r="E2" s="418"/>
      <c r="F2" s="203"/>
      <c r="G2" s="203"/>
      <c r="H2" s="203"/>
      <c r="I2" s="203"/>
      <c r="J2" s="203"/>
      <c r="K2" s="203"/>
      <c r="L2" s="203"/>
      <c r="M2" s="203"/>
      <c r="N2" s="203"/>
      <c r="O2" s="203"/>
      <c r="P2" s="203"/>
      <c r="Q2" s="203"/>
      <c r="R2" s="203"/>
      <c r="S2" s="203"/>
      <c r="T2" s="203"/>
    </row>
    <row r="3" spans="1:20">
      <c r="A3" s="419"/>
      <c r="B3" s="420"/>
      <c r="C3" s="421"/>
      <c r="D3" s="421"/>
      <c r="E3" s="422"/>
    </row>
    <row r="5" spans="1:20" s="54" customFormat="1">
      <c r="A5" s="59" t="s">
        <v>384</v>
      </c>
      <c r="B5" s="57"/>
      <c r="C5" s="146"/>
      <c r="D5" s="871" t="str">
        <f>IF(C5="","Please Enter project TITLE in C5 of the QAPE worksheet (b)","")</f>
        <v>Please Enter project TITLE in C5 of the QAPE worksheet (b)</v>
      </c>
      <c r="E5" s="208"/>
      <c r="F5" s="208"/>
      <c r="G5" s="76"/>
      <c r="H5" s="76"/>
      <c r="I5" s="76"/>
      <c r="J5" s="76"/>
      <c r="K5" s="76"/>
      <c r="L5" s="76"/>
      <c r="M5" s="76"/>
      <c r="N5" s="76"/>
      <c r="O5" s="76"/>
      <c r="P5" s="76"/>
      <c r="Q5" s="76"/>
      <c r="R5" s="76"/>
      <c r="S5" s="76"/>
      <c r="T5" s="76"/>
    </row>
    <row r="6" spans="1:20">
      <c r="A6" s="36"/>
    </row>
    <row r="7" spans="1:20" s="37" customFormat="1" ht="13.8" thickBot="1">
      <c r="A7" s="48" t="s">
        <v>121</v>
      </c>
      <c r="B7" s="49" t="s">
        <v>122</v>
      </c>
      <c r="C7" s="50" t="s">
        <v>123</v>
      </c>
      <c r="D7" s="50" t="s">
        <v>124</v>
      </c>
      <c r="E7" s="65" t="s">
        <v>125</v>
      </c>
      <c r="F7" s="42" t="s">
        <v>187</v>
      </c>
      <c r="G7" s="42"/>
      <c r="H7" s="42"/>
      <c r="I7" s="42"/>
      <c r="J7" s="42"/>
      <c r="K7" s="42"/>
      <c r="L7" s="42"/>
      <c r="M7" s="42"/>
      <c r="N7" s="42"/>
      <c r="O7" s="42"/>
      <c r="P7" s="42"/>
      <c r="Q7" s="42"/>
      <c r="R7" s="42"/>
      <c r="S7" s="42"/>
      <c r="T7" s="42"/>
    </row>
    <row r="8" spans="1:20" s="42" customFormat="1" ht="13.8" thickBot="1">
      <c r="A8" s="51"/>
      <c r="B8" s="52"/>
      <c r="C8" s="53"/>
      <c r="D8" s="64" t="s">
        <v>187</v>
      </c>
      <c r="E8" s="66"/>
    </row>
    <row r="9" spans="1:20">
      <c r="A9" s="1504" t="s">
        <v>187</v>
      </c>
      <c r="B9" s="1505" t="s">
        <v>187</v>
      </c>
      <c r="C9" s="848"/>
      <c r="D9" s="848"/>
      <c r="E9" s="849"/>
    </row>
    <row r="10" spans="1:20">
      <c r="A10" s="965"/>
      <c r="B10" s="852"/>
      <c r="C10" s="853"/>
      <c r="D10" s="853"/>
      <c r="E10" s="854"/>
    </row>
    <row r="11" spans="1:20">
      <c r="A11" s="965"/>
      <c r="B11" s="852"/>
      <c r="C11" s="853"/>
      <c r="D11" s="853"/>
      <c r="E11" s="854"/>
    </row>
    <row r="12" spans="1:20">
      <c r="A12" s="965"/>
      <c r="B12" s="852"/>
      <c r="C12" s="853"/>
      <c r="D12" s="853"/>
      <c r="E12" s="854"/>
    </row>
    <row r="13" spans="1:20">
      <c r="A13" s="965"/>
      <c r="B13" s="852"/>
      <c r="C13" s="853"/>
      <c r="D13" s="853"/>
      <c r="E13" s="854"/>
    </row>
    <row r="14" spans="1:20">
      <c r="A14" s="965"/>
      <c r="B14" s="852"/>
      <c r="C14" s="853"/>
      <c r="D14" s="853"/>
      <c r="E14" s="854"/>
    </row>
    <row r="15" spans="1:20">
      <c r="A15" s="965"/>
      <c r="B15" s="852"/>
      <c r="C15" s="853"/>
      <c r="D15" s="853"/>
      <c r="E15" s="854"/>
    </row>
    <row r="16" spans="1:20">
      <c r="A16" s="965"/>
      <c r="B16" s="852"/>
      <c r="C16" s="853"/>
      <c r="D16" s="853"/>
      <c r="E16" s="854"/>
    </row>
    <row r="17" spans="1:5">
      <c r="A17" s="965"/>
      <c r="B17" s="852"/>
      <c r="C17" s="853"/>
      <c r="D17" s="853"/>
      <c r="E17" s="854"/>
    </row>
    <row r="18" spans="1:5">
      <c r="A18" s="965"/>
      <c r="B18" s="852"/>
      <c r="C18" s="853"/>
      <c r="D18" s="853"/>
      <c r="E18" s="854"/>
    </row>
    <row r="19" spans="1:5">
      <c r="A19" s="965"/>
      <c r="B19" s="852"/>
      <c r="C19" s="853"/>
      <c r="D19" s="853"/>
      <c r="E19" s="854"/>
    </row>
    <row r="20" spans="1:5">
      <c r="A20" s="965"/>
      <c r="B20" s="852"/>
      <c r="C20" s="853"/>
      <c r="D20" s="853"/>
      <c r="E20" s="854"/>
    </row>
    <row r="21" spans="1:5">
      <c r="A21" s="965"/>
      <c r="B21" s="852"/>
      <c r="C21" s="853"/>
      <c r="D21" s="853"/>
      <c r="E21" s="854"/>
    </row>
    <row r="22" spans="1:5">
      <c r="A22" s="965"/>
      <c r="B22" s="852"/>
      <c r="C22" s="853"/>
      <c r="D22" s="853"/>
      <c r="E22" s="854"/>
    </row>
    <row r="23" spans="1:5">
      <c r="A23" s="965"/>
      <c r="B23" s="852"/>
      <c r="C23" s="853"/>
      <c r="D23" s="853"/>
      <c r="E23" s="854"/>
    </row>
    <row r="24" spans="1:5">
      <c r="A24" s="965"/>
      <c r="B24" s="852"/>
      <c r="C24" s="853"/>
      <c r="D24" s="853"/>
      <c r="E24" s="854"/>
    </row>
    <row r="25" spans="1:5">
      <c r="A25" s="965"/>
      <c r="B25" s="852"/>
      <c r="C25" s="853"/>
      <c r="D25" s="853"/>
      <c r="E25" s="854"/>
    </row>
    <row r="26" spans="1:5">
      <c r="A26" s="965"/>
      <c r="B26" s="852"/>
      <c r="C26" s="853"/>
      <c r="D26" s="853"/>
      <c r="E26" s="854"/>
    </row>
    <row r="27" spans="1:5">
      <c r="A27" s="965"/>
      <c r="B27" s="852"/>
      <c r="C27" s="853"/>
      <c r="D27" s="853"/>
      <c r="E27" s="854"/>
    </row>
    <row r="28" spans="1:5">
      <c r="A28" s="965"/>
      <c r="B28" s="852"/>
      <c r="C28" s="853"/>
      <c r="D28" s="853"/>
      <c r="E28" s="854"/>
    </row>
    <row r="29" spans="1:5">
      <c r="A29" s="965"/>
      <c r="B29" s="852"/>
      <c r="C29" s="853"/>
      <c r="D29" s="853"/>
      <c r="E29" s="854"/>
    </row>
    <row r="30" spans="1:5">
      <c r="A30" s="965"/>
      <c r="B30" s="852"/>
      <c r="C30" s="853"/>
      <c r="D30" s="853"/>
      <c r="E30" s="854"/>
    </row>
    <row r="31" spans="1:5">
      <c r="A31" s="965"/>
      <c r="B31" s="852"/>
      <c r="C31" s="853"/>
      <c r="D31" s="853"/>
      <c r="E31" s="854"/>
    </row>
    <row r="32" spans="1:5">
      <c r="A32" s="965"/>
      <c r="B32" s="852"/>
      <c r="C32" s="853"/>
      <c r="D32" s="853"/>
      <c r="E32" s="854"/>
    </row>
    <row r="33" spans="1:5">
      <c r="A33" s="965"/>
      <c r="B33" s="852"/>
      <c r="C33" s="853"/>
      <c r="D33" s="853"/>
      <c r="E33" s="854"/>
    </row>
    <row r="34" spans="1:5">
      <c r="A34" s="965"/>
      <c r="B34" s="852"/>
      <c r="C34" s="853"/>
      <c r="D34" s="853"/>
      <c r="E34" s="854"/>
    </row>
    <row r="35" spans="1:5">
      <c r="A35" s="965"/>
      <c r="B35" s="852"/>
      <c r="C35" s="853"/>
      <c r="D35" s="853"/>
      <c r="E35" s="854"/>
    </row>
    <row r="36" spans="1:5">
      <c r="A36" s="965"/>
      <c r="B36" s="852"/>
      <c r="C36" s="853"/>
      <c r="D36" s="853"/>
      <c r="E36" s="854"/>
    </row>
    <row r="37" spans="1:5">
      <c r="A37" s="965"/>
      <c r="B37" s="852"/>
      <c r="C37" s="853"/>
      <c r="D37" s="853"/>
      <c r="E37" s="854"/>
    </row>
    <row r="38" spans="1:5">
      <c r="A38" s="965"/>
      <c r="B38" s="852"/>
      <c r="C38" s="853"/>
      <c r="D38" s="853"/>
      <c r="E38" s="854"/>
    </row>
    <row r="39" spans="1:5">
      <c r="A39" s="965"/>
      <c r="B39" s="852"/>
      <c r="C39" s="853"/>
      <c r="D39" s="853"/>
      <c r="E39" s="854"/>
    </row>
    <row r="40" spans="1:5">
      <c r="A40" s="965"/>
      <c r="B40" s="852"/>
      <c r="C40" s="853"/>
      <c r="D40" s="853"/>
      <c r="E40" s="854"/>
    </row>
    <row r="41" spans="1:5">
      <c r="A41" s="965"/>
      <c r="B41" s="852"/>
      <c r="C41" s="853"/>
      <c r="D41" s="853"/>
      <c r="E41" s="854"/>
    </row>
    <row r="42" spans="1:5">
      <c r="A42" s="965"/>
      <c r="B42" s="852"/>
      <c r="C42" s="853"/>
      <c r="D42" s="853"/>
      <c r="E42" s="854"/>
    </row>
    <row r="43" spans="1:5">
      <c r="A43" s="965"/>
      <c r="B43" s="852"/>
      <c r="C43" s="853"/>
      <c r="D43" s="853"/>
      <c r="E43" s="854"/>
    </row>
    <row r="44" spans="1:5">
      <c r="A44" s="965"/>
      <c r="B44" s="852"/>
      <c r="C44" s="853"/>
      <c r="D44" s="853"/>
      <c r="E44" s="854"/>
    </row>
    <row r="45" spans="1:5">
      <c r="A45" s="965"/>
      <c r="B45" s="852"/>
      <c r="C45" s="853"/>
      <c r="D45" s="853"/>
      <c r="E45" s="854"/>
    </row>
    <row r="46" spans="1:5">
      <c r="A46" s="965"/>
      <c r="B46" s="852"/>
      <c r="C46" s="853"/>
      <c r="D46" s="853"/>
      <c r="E46" s="854"/>
    </row>
    <row r="47" spans="1:5">
      <c r="A47" s="965"/>
      <c r="B47" s="852"/>
      <c r="C47" s="853"/>
      <c r="D47" s="853"/>
      <c r="E47" s="854"/>
    </row>
    <row r="48" spans="1:5">
      <c r="A48" s="965"/>
      <c r="B48" s="852"/>
      <c r="C48" s="853"/>
      <c r="D48" s="853"/>
      <c r="E48" s="854"/>
    </row>
    <row r="49" spans="1:5">
      <c r="A49" s="965"/>
      <c r="B49" s="852"/>
      <c r="C49" s="853"/>
      <c r="D49" s="853"/>
      <c r="E49" s="854"/>
    </row>
    <row r="50" spans="1:5">
      <c r="A50" s="965"/>
      <c r="B50" s="852"/>
      <c r="C50" s="853"/>
      <c r="D50" s="853"/>
      <c r="E50" s="854"/>
    </row>
    <row r="51" spans="1:5">
      <c r="A51" s="965"/>
      <c r="B51" s="852"/>
      <c r="C51" s="853"/>
      <c r="D51" s="853"/>
      <c r="E51" s="854"/>
    </row>
    <row r="52" spans="1:5">
      <c r="A52" s="71"/>
      <c r="B52" s="69"/>
      <c r="C52" s="68"/>
      <c r="D52" s="68"/>
      <c r="E52" s="70"/>
    </row>
    <row r="53" spans="1:5">
      <c r="A53" s="71"/>
      <c r="B53" s="69"/>
      <c r="C53" s="68"/>
      <c r="D53" s="68"/>
      <c r="E53" s="70"/>
    </row>
    <row r="54" spans="1:5">
      <c r="A54" s="71"/>
      <c r="B54" s="69"/>
      <c r="C54" s="68"/>
      <c r="D54" s="68"/>
      <c r="E54" s="70"/>
    </row>
    <row r="55" spans="1:5" ht="13.8" thickBot="1">
      <c r="A55" s="72"/>
      <c r="B55" s="73"/>
      <c r="C55" s="74"/>
      <c r="D55" s="74"/>
      <c r="E55" s="75"/>
    </row>
  </sheetData>
  <sheetProtection password="CF2B" sheet="1" objects="1" scenarios="1" formatColumns="0" formatRows="0" insertColumns="0" insertRows="0" selectLockedCells="1"/>
  <phoneticPr fontId="19" type="noConversion"/>
  <conditionalFormatting sqref="C5">
    <cfRule type="cellIs" dxfId="1" priority="1" stopIfTrue="1" operator="equal">
      <formula>0</formula>
    </cfRule>
  </conditionalFormatting>
  <printOptions horizontalCentered="1"/>
  <pageMargins left="0.39370078740157483" right="0.19685039370078741" top="0.98425196850393704" bottom="0.98425196850393704" header="0.51181102362204722" footer="0.51181102362204722"/>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CC87"/>
  <sheetViews>
    <sheetView topLeftCell="A13" zoomScale="66" zoomScaleNormal="66" zoomScaleSheetLayoutView="80" zoomScalePageLayoutView="77" workbookViewId="0">
      <selection activeCell="A45" sqref="A45"/>
    </sheetView>
  </sheetViews>
  <sheetFormatPr defaultColWidth="8.88671875" defaultRowHeight="13.2"/>
  <cols>
    <col min="1" max="1" width="11.44140625" style="67" customWidth="1"/>
    <col min="2" max="2" width="11.6640625" style="57" customWidth="1"/>
    <col min="3" max="3" width="8.88671875" style="57" customWidth="1"/>
    <col min="4" max="4" width="10.44140625" style="57" customWidth="1"/>
    <col min="5" max="5" width="8.88671875" style="57" customWidth="1"/>
    <col min="6" max="6" width="6.44140625" style="57" customWidth="1"/>
    <col min="7" max="7" width="10.44140625" style="57" customWidth="1"/>
    <col min="8" max="8" width="13.88671875" style="57" customWidth="1"/>
    <col min="9" max="9" width="9.44140625" style="57" customWidth="1"/>
    <col min="10" max="10" width="11.109375" style="57" customWidth="1"/>
    <col min="11" max="12" width="8.88671875" style="62" customWidth="1"/>
    <col min="13" max="13" width="9.6640625" style="62" customWidth="1"/>
    <col min="14" max="14" width="10.44140625" style="57" customWidth="1"/>
    <col min="15" max="15" width="32.88671875" style="57" customWidth="1"/>
    <col min="16" max="41" width="8.88671875" style="76"/>
    <col min="42" max="81" width="8.88671875" style="54"/>
    <col min="82" max="16384" width="8.88671875" style="57"/>
  </cols>
  <sheetData>
    <row r="1" spans="1:81">
      <c r="A1" s="423"/>
      <c r="B1" s="424"/>
      <c r="C1" s="424"/>
      <c r="D1" s="424"/>
      <c r="E1" s="424"/>
      <c r="F1" s="424"/>
      <c r="G1" s="424"/>
      <c r="H1" s="424"/>
      <c r="I1" s="424"/>
      <c r="J1" s="425"/>
      <c r="K1" s="425"/>
      <c r="L1" s="425"/>
      <c r="M1" s="424"/>
      <c r="N1" s="424"/>
      <c r="O1" s="426"/>
    </row>
    <row r="2" spans="1:81" ht="15.6">
      <c r="A2" s="435" t="s">
        <v>364</v>
      </c>
      <c r="B2" s="427"/>
      <c r="C2" s="427"/>
      <c r="D2" s="427"/>
      <c r="E2" s="427"/>
      <c r="F2" s="427"/>
      <c r="G2" s="427"/>
      <c r="H2" s="427"/>
      <c r="I2" s="427"/>
      <c r="J2" s="428"/>
      <c r="K2" s="428"/>
      <c r="L2" s="428"/>
      <c r="M2" s="427"/>
      <c r="N2" s="427"/>
      <c r="O2" s="429"/>
    </row>
    <row r="3" spans="1:81">
      <c r="A3" s="430"/>
      <c r="B3" s="431"/>
      <c r="C3" s="431"/>
      <c r="D3" s="431"/>
      <c r="E3" s="431"/>
      <c r="F3" s="431"/>
      <c r="G3" s="431"/>
      <c r="H3" s="431"/>
      <c r="I3" s="431"/>
      <c r="J3" s="432"/>
      <c r="K3" s="432"/>
      <c r="L3" s="432"/>
      <c r="M3" s="431"/>
      <c r="N3" s="431"/>
      <c r="O3" s="433"/>
    </row>
    <row r="4" spans="1:81" s="54" customFormat="1">
      <c r="A4" s="77"/>
      <c r="B4" s="76"/>
      <c r="C4" s="76"/>
      <c r="D4" s="76"/>
      <c r="E4" s="76"/>
      <c r="F4" s="76"/>
      <c r="G4" s="76"/>
      <c r="H4" s="76"/>
      <c r="I4" s="76"/>
      <c r="J4" s="76"/>
      <c r="K4" s="83"/>
      <c r="L4" s="83"/>
      <c r="M4" s="83"/>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row>
    <row r="5" spans="1:81" s="54" customFormat="1">
      <c r="A5" s="287" t="s">
        <v>345</v>
      </c>
      <c r="B5" s="236"/>
      <c r="C5" s="236"/>
      <c r="D5" s="236"/>
      <c r="E5" s="236"/>
      <c r="F5" s="236"/>
      <c r="G5" s="236"/>
      <c r="H5" s="236"/>
      <c r="I5" s="236"/>
      <c r="J5" s="236"/>
      <c r="K5" s="236"/>
      <c r="L5" s="236"/>
      <c r="M5" s="236"/>
      <c r="N5" s="236"/>
      <c r="O5" s="236"/>
      <c r="P5" s="76"/>
      <c r="Q5" s="76"/>
      <c r="R5" s="76"/>
      <c r="S5" s="76"/>
      <c r="T5" s="76"/>
      <c r="U5" s="76"/>
      <c r="V5" s="76"/>
      <c r="W5" s="76"/>
      <c r="X5" s="76"/>
      <c r="Y5" s="76"/>
      <c r="Z5" s="76"/>
      <c r="AA5" s="76"/>
      <c r="AB5" s="76"/>
      <c r="AC5" s="76"/>
      <c r="AD5" s="76"/>
      <c r="AE5" s="76"/>
      <c r="AF5" s="76"/>
      <c r="AG5" s="76"/>
      <c r="AH5" s="76"/>
      <c r="AI5" s="76"/>
      <c r="AJ5" s="76"/>
      <c r="AK5" s="76"/>
      <c r="AL5" s="76"/>
      <c r="AM5" s="76"/>
      <c r="AN5" s="76"/>
      <c r="AO5" s="76"/>
    </row>
    <row r="6" spans="1:81" s="54" customFormat="1">
      <c r="A6" s="236"/>
      <c r="B6" s="236"/>
      <c r="C6" s="236"/>
      <c r="D6" s="236"/>
      <c r="E6" s="236"/>
      <c r="F6" s="236"/>
      <c r="G6" s="236"/>
      <c r="H6" s="236"/>
      <c r="I6" s="236"/>
      <c r="J6" s="236"/>
      <c r="K6" s="236"/>
      <c r="L6" s="236"/>
      <c r="M6" s="236"/>
      <c r="N6" s="236"/>
      <c r="O6" s="236"/>
      <c r="P6" s="76"/>
      <c r="Q6" s="76"/>
      <c r="R6" s="76"/>
      <c r="S6" s="76"/>
      <c r="T6" s="76"/>
      <c r="U6" s="76"/>
      <c r="V6" s="76"/>
      <c r="W6" s="76"/>
      <c r="X6" s="76"/>
      <c r="Y6" s="76"/>
      <c r="Z6" s="76"/>
      <c r="AA6" s="76"/>
      <c r="AB6" s="76"/>
      <c r="AC6" s="76"/>
      <c r="AD6" s="76"/>
      <c r="AE6" s="76"/>
      <c r="AF6" s="76"/>
      <c r="AG6" s="76"/>
      <c r="AH6" s="76"/>
      <c r="AI6" s="76"/>
      <c r="AJ6" s="76"/>
      <c r="AK6" s="76"/>
      <c r="AL6" s="76"/>
      <c r="AM6" s="76"/>
      <c r="AN6" s="76"/>
      <c r="AO6" s="76"/>
    </row>
    <row r="7" spans="1:81" s="54" customFormat="1">
      <c r="A7" s="287" t="s">
        <v>346</v>
      </c>
      <c r="B7" s="84"/>
      <c r="C7" s="84"/>
      <c r="D7" s="84"/>
      <c r="E7" s="84"/>
      <c r="F7" s="84"/>
      <c r="G7" s="84"/>
      <c r="H7" s="84"/>
      <c r="I7" s="84"/>
      <c r="J7" s="84"/>
      <c r="K7" s="288"/>
      <c r="L7" s="288"/>
      <c r="M7" s="288"/>
      <c r="N7" s="84"/>
      <c r="O7" s="84"/>
      <c r="P7" s="76"/>
      <c r="Q7" s="76"/>
      <c r="R7" s="76"/>
      <c r="S7" s="76"/>
      <c r="T7" s="76"/>
      <c r="U7" s="76"/>
      <c r="V7" s="76"/>
      <c r="W7" s="76"/>
      <c r="X7" s="76"/>
      <c r="Y7" s="76"/>
      <c r="Z7" s="76"/>
      <c r="AA7" s="76"/>
      <c r="AB7" s="76"/>
      <c r="AC7" s="76"/>
      <c r="AD7" s="76"/>
      <c r="AE7" s="76"/>
      <c r="AF7" s="76"/>
      <c r="AG7" s="76"/>
      <c r="AH7" s="76"/>
      <c r="AI7" s="76"/>
      <c r="AJ7" s="76"/>
      <c r="AK7" s="76"/>
      <c r="AL7" s="76"/>
      <c r="AM7" s="76"/>
      <c r="AN7" s="76"/>
      <c r="AO7" s="76"/>
    </row>
    <row r="8" spans="1:81" s="54" customFormat="1">
      <c r="A8" s="77"/>
      <c r="B8" s="76"/>
      <c r="C8" s="76"/>
      <c r="D8" s="76"/>
      <c r="E8" s="76"/>
      <c r="F8" s="76"/>
      <c r="G8" s="76"/>
      <c r="H8" s="76"/>
      <c r="I8" s="76"/>
      <c r="J8" s="76"/>
      <c r="K8" s="83"/>
      <c r="L8" s="83"/>
      <c r="M8" s="83"/>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row>
    <row r="9" spans="1:81" s="61" customFormat="1">
      <c r="A9" s="84" t="s">
        <v>443</v>
      </c>
      <c r="B9" s="236"/>
      <c r="C9" s="236"/>
      <c r="D9" s="236"/>
      <c r="E9" s="236"/>
      <c r="F9" s="236"/>
      <c r="G9" s="236"/>
      <c r="H9" s="236"/>
      <c r="I9" s="236"/>
      <c r="J9" s="236"/>
      <c r="K9" s="236"/>
      <c r="L9" s="236"/>
      <c r="M9" s="236"/>
      <c r="N9" s="236"/>
      <c r="O9" s="236"/>
      <c r="P9" s="288"/>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row>
    <row r="10" spans="1:81" s="61" customFormat="1">
      <c r="A10" s="84"/>
      <c r="B10" s="236"/>
      <c r="C10" s="236"/>
      <c r="D10" s="236"/>
      <c r="E10" s="236"/>
      <c r="F10" s="236"/>
      <c r="G10" s="236"/>
      <c r="H10" s="236"/>
      <c r="I10" s="236"/>
      <c r="J10" s="236"/>
      <c r="K10" s="236"/>
      <c r="L10" s="236"/>
      <c r="M10" s="236"/>
      <c r="N10" s="236"/>
      <c r="O10" s="236"/>
      <c r="P10" s="288"/>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row>
    <row r="11" spans="1:81" s="54" customFormat="1">
      <c r="A11" s="292" t="s">
        <v>536</v>
      </c>
      <c r="B11" s="166"/>
      <c r="C11" s="166"/>
      <c r="D11" s="166"/>
      <c r="E11" s="166"/>
      <c r="F11" s="166"/>
      <c r="G11" s="166"/>
      <c r="H11" s="166"/>
      <c r="I11" s="166"/>
      <c r="J11" s="166"/>
      <c r="K11" s="166"/>
      <c r="L11" s="166"/>
      <c r="M11" s="166"/>
      <c r="N11" s="166"/>
      <c r="O11" s="16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row>
    <row r="12" spans="1:81" s="54" customFormat="1">
      <c r="B12" s="76"/>
      <c r="C12" s="76"/>
      <c r="D12" s="76"/>
      <c r="E12" s="76"/>
      <c r="F12" s="76"/>
      <c r="G12" s="76"/>
      <c r="H12" s="76"/>
      <c r="I12" s="76"/>
      <c r="J12" s="76"/>
      <c r="K12" s="83"/>
      <c r="L12" s="83"/>
      <c r="M12" s="83"/>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row>
    <row r="13" spans="1:81" s="81" customFormat="1">
      <c r="A13" s="85" t="s">
        <v>122</v>
      </c>
      <c r="B13" s="33" t="s">
        <v>150</v>
      </c>
      <c r="C13" s="33" t="s">
        <v>252</v>
      </c>
      <c r="D13" s="33" t="s">
        <v>151</v>
      </c>
      <c r="E13" s="86" t="s">
        <v>152</v>
      </c>
      <c r="G13" s="87"/>
      <c r="H13" s="33" t="s">
        <v>153</v>
      </c>
      <c r="I13" s="86" t="s">
        <v>255</v>
      </c>
      <c r="J13" s="86" t="s">
        <v>154</v>
      </c>
      <c r="K13" s="88" t="s">
        <v>155</v>
      </c>
      <c r="L13" s="89" t="s">
        <v>33</v>
      </c>
      <c r="M13" s="90" t="s">
        <v>156</v>
      </c>
      <c r="N13" s="33" t="s">
        <v>157</v>
      </c>
      <c r="O13" s="91" t="s">
        <v>158</v>
      </c>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392"/>
      <c r="AQ13" s="392"/>
      <c r="AR13" s="392"/>
      <c r="AS13" s="392"/>
      <c r="AT13" s="392"/>
      <c r="AU13" s="392"/>
      <c r="AV13" s="392"/>
      <c r="AW13" s="392"/>
      <c r="AX13" s="392"/>
      <c r="AY13" s="392"/>
      <c r="AZ13" s="392"/>
      <c r="BA13" s="392"/>
      <c r="BB13" s="392"/>
      <c r="BC13" s="392"/>
      <c r="BD13" s="392"/>
      <c r="BE13" s="392"/>
      <c r="BF13" s="392"/>
      <c r="BG13" s="392"/>
      <c r="BH13" s="392"/>
      <c r="BI13" s="392"/>
      <c r="BJ13" s="392"/>
      <c r="BK13" s="392"/>
      <c r="BL13" s="392"/>
      <c r="BM13" s="392"/>
      <c r="BN13" s="392"/>
      <c r="BO13" s="392"/>
      <c r="BP13" s="392"/>
      <c r="BQ13" s="392"/>
      <c r="BR13" s="392"/>
      <c r="BS13" s="392"/>
      <c r="BT13" s="392"/>
      <c r="BU13" s="392"/>
      <c r="BV13" s="392"/>
      <c r="BW13" s="392"/>
      <c r="BX13" s="392"/>
      <c r="BY13" s="392"/>
      <c r="BZ13" s="392"/>
      <c r="CA13" s="392"/>
      <c r="CB13" s="392"/>
      <c r="CC13" s="392"/>
    </row>
    <row r="14" spans="1:81" s="99" customFormat="1">
      <c r="A14" s="92" t="s">
        <v>159</v>
      </c>
      <c r="B14" s="46"/>
      <c r="C14" s="46" t="s">
        <v>253</v>
      </c>
      <c r="D14" s="46" t="s">
        <v>160</v>
      </c>
      <c r="E14" s="93" t="s">
        <v>161</v>
      </c>
      <c r="F14" s="94"/>
      <c r="G14" s="95" t="s">
        <v>162</v>
      </c>
      <c r="H14" s="46" t="s">
        <v>163</v>
      </c>
      <c r="I14" s="93" t="s">
        <v>256</v>
      </c>
      <c r="J14" s="93" t="s">
        <v>164</v>
      </c>
      <c r="K14" s="96" t="s">
        <v>165</v>
      </c>
      <c r="L14" s="97" t="s">
        <v>187</v>
      </c>
      <c r="M14" s="98" t="s">
        <v>33</v>
      </c>
      <c r="N14" s="46" t="s">
        <v>166</v>
      </c>
      <c r="O14" s="1609"/>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393"/>
      <c r="AQ14" s="393"/>
      <c r="AR14" s="393"/>
      <c r="AS14" s="393"/>
      <c r="AT14" s="393"/>
      <c r="AU14" s="393"/>
      <c r="AV14" s="393"/>
      <c r="AW14" s="393"/>
      <c r="AX14" s="393"/>
      <c r="AY14" s="393"/>
      <c r="AZ14" s="393"/>
      <c r="BA14" s="393"/>
      <c r="BB14" s="393"/>
      <c r="BC14" s="393"/>
      <c r="BD14" s="393"/>
      <c r="BE14" s="393"/>
      <c r="BF14" s="393"/>
      <c r="BG14" s="393"/>
      <c r="BH14" s="393"/>
      <c r="BI14" s="393"/>
      <c r="BJ14" s="393"/>
      <c r="BK14" s="393"/>
      <c r="BL14" s="393"/>
      <c r="BM14" s="393"/>
      <c r="BN14" s="393"/>
      <c r="BO14" s="393"/>
      <c r="BP14" s="393"/>
      <c r="BQ14" s="393"/>
      <c r="BR14" s="393"/>
      <c r="BS14" s="393"/>
      <c r="BT14" s="393"/>
      <c r="BU14" s="393"/>
      <c r="BV14" s="393"/>
      <c r="BW14" s="393"/>
      <c r="BX14" s="393"/>
      <c r="BY14" s="393"/>
      <c r="BZ14" s="393"/>
      <c r="CA14" s="393"/>
      <c r="CB14" s="393"/>
      <c r="CC14" s="393"/>
    </row>
    <row r="15" spans="1:81" s="100" customFormat="1" ht="13.8" thickBot="1">
      <c r="A15" s="92" t="s">
        <v>167</v>
      </c>
      <c r="B15" s="46"/>
      <c r="C15" s="46"/>
      <c r="D15" s="46" t="s">
        <v>168</v>
      </c>
      <c r="E15" s="93"/>
      <c r="F15" s="94"/>
      <c r="G15" s="95"/>
      <c r="H15" s="46"/>
      <c r="I15" s="93" t="s">
        <v>151</v>
      </c>
      <c r="J15" s="93"/>
      <c r="K15" s="96"/>
      <c r="L15" s="97"/>
      <c r="M15" s="98" t="s">
        <v>187</v>
      </c>
      <c r="N15" s="46" t="s">
        <v>120</v>
      </c>
      <c r="O15" s="1610"/>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394"/>
      <c r="AQ15" s="394"/>
      <c r="AR15" s="394"/>
      <c r="AS15" s="394"/>
      <c r="AT15" s="394"/>
      <c r="AU15" s="394"/>
      <c r="AV15" s="394"/>
      <c r="AW15" s="394"/>
      <c r="AX15" s="394"/>
      <c r="AY15" s="394"/>
      <c r="AZ15" s="394"/>
      <c r="BA15" s="394"/>
      <c r="BB15" s="394"/>
      <c r="BC15" s="394"/>
      <c r="BD15" s="394"/>
      <c r="BE15" s="394"/>
      <c r="BF15" s="394"/>
      <c r="BG15" s="394"/>
      <c r="BH15" s="394"/>
      <c r="BI15" s="394"/>
      <c r="BJ15" s="394"/>
      <c r="BK15" s="394"/>
      <c r="BL15" s="394"/>
      <c r="BM15" s="394"/>
      <c r="BN15" s="394"/>
      <c r="BO15" s="394"/>
      <c r="BP15" s="394"/>
      <c r="BQ15" s="394"/>
      <c r="BR15" s="394"/>
      <c r="BS15" s="394"/>
      <c r="BT15" s="394"/>
      <c r="BU15" s="394"/>
      <c r="BV15" s="394"/>
      <c r="BW15" s="394"/>
      <c r="BX15" s="394"/>
      <c r="BY15" s="394"/>
      <c r="BZ15" s="394"/>
      <c r="CA15" s="394"/>
      <c r="CB15" s="394"/>
      <c r="CC15" s="394"/>
    </row>
    <row r="16" spans="1:81" s="391" customFormat="1">
      <c r="A16" s="382"/>
      <c r="B16" s="383"/>
      <c r="C16" s="383"/>
      <c r="D16" s="383"/>
      <c r="E16" s="384"/>
      <c r="F16" s="385"/>
      <c r="G16" s="386"/>
      <c r="H16" s="383"/>
      <c r="I16" s="384"/>
      <c r="J16" s="384"/>
      <c r="K16" s="387"/>
      <c r="L16" s="388"/>
      <c r="M16" s="389"/>
      <c r="N16" s="383"/>
      <c r="O16" s="390"/>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row>
    <row r="17" spans="1:81" s="94" customFormat="1">
      <c r="A17" s="293" t="s">
        <v>353</v>
      </c>
      <c r="B17" s="294"/>
      <c r="C17" s="294"/>
      <c r="D17" s="294"/>
      <c r="E17" s="280"/>
      <c r="F17" s="295"/>
      <c r="G17" s="296"/>
      <c r="H17" s="294"/>
      <c r="I17" s="280"/>
      <c r="J17" s="280"/>
      <c r="K17" s="297"/>
      <c r="L17" s="298"/>
      <c r="M17" s="299"/>
      <c r="N17" s="294"/>
      <c r="O17" s="300"/>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row>
    <row r="18" spans="1:81" s="94" customFormat="1">
      <c r="A18" s="293"/>
      <c r="B18" s="294"/>
      <c r="C18" s="294"/>
      <c r="D18" s="294"/>
      <c r="E18" s="280"/>
      <c r="F18" s="295"/>
      <c r="G18" s="296"/>
      <c r="H18" s="294"/>
      <c r="I18" s="280"/>
      <c r="J18" s="280"/>
      <c r="K18" s="297"/>
      <c r="L18" s="298"/>
      <c r="M18" s="299"/>
      <c r="N18" s="294"/>
      <c r="O18" s="300"/>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row>
    <row r="19" spans="1:81" s="94" customFormat="1">
      <c r="A19" s="92"/>
      <c r="B19" s="46"/>
      <c r="C19" s="46"/>
      <c r="D19" s="46"/>
      <c r="E19" s="93"/>
      <c r="G19" s="95"/>
      <c r="H19" s="46"/>
      <c r="I19" s="93"/>
      <c r="J19" s="93"/>
      <c r="K19" s="96"/>
      <c r="L19" s="97"/>
      <c r="M19" s="98"/>
      <c r="N19" s="46"/>
      <c r="O19" s="564"/>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row>
    <row r="20" spans="1:81" ht="22.5" customHeight="1">
      <c r="A20" s="101">
        <v>44612</v>
      </c>
      <c r="B20" s="102" t="s">
        <v>170</v>
      </c>
      <c r="C20" s="102" t="s">
        <v>254</v>
      </c>
      <c r="D20" s="108" t="s">
        <v>171</v>
      </c>
      <c r="E20" s="104" t="s">
        <v>172</v>
      </c>
      <c r="F20" s="61"/>
      <c r="G20" s="103" t="s">
        <v>173</v>
      </c>
      <c r="H20" s="934" t="s">
        <v>174</v>
      </c>
      <c r="I20" s="189" t="s">
        <v>257</v>
      </c>
      <c r="J20" s="104" t="s">
        <v>175</v>
      </c>
      <c r="K20" s="105">
        <v>700</v>
      </c>
      <c r="L20" s="106">
        <v>0</v>
      </c>
      <c r="M20" s="935">
        <v>700</v>
      </c>
      <c r="N20" s="108"/>
      <c r="O20" s="937" t="s">
        <v>444</v>
      </c>
    </row>
    <row r="21" spans="1:81">
      <c r="A21" s="101">
        <v>44623</v>
      </c>
      <c r="B21" s="102" t="s">
        <v>187</v>
      </c>
      <c r="C21" s="102"/>
      <c r="D21" s="108"/>
      <c r="E21" s="104" t="s">
        <v>173</v>
      </c>
      <c r="F21" s="61"/>
      <c r="G21" s="103" t="s">
        <v>172</v>
      </c>
      <c r="H21" s="934"/>
      <c r="I21" s="189"/>
      <c r="J21" s="104" t="s">
        <v>175</v>
      </c>
      <c r="K21" s="105">
        <v>700</v>
      </c>
      <c r="L21" s="106">
        <v>700</v>
      </c>
      <c r="M21" s="935">
        <v>0</v>
      </c>
      <c r="N21" s="108"/>
      <c r="O21" s="192" t="s">
        <v>263</v>
      </c>
    </row>
    <row r="22" spans="1:81" s="113" customFormat="1">
      <c r="A22" s="109"/>
      <c r="B22" s="110"/>
      <c r="C22" s="110"/>
      <c r="D22" s="111"/>
      <c r="E22" s="112"/>
      <c r="G22" s="114"/>
      <c r="H22" s="110"/>
      <c r="I22" s="190"/>
      <c r="J22" s="112"/>
      <c r="K22" s="115"/>
      <c r="L22" s="116"/>
      <c r="M22" s="117"/>
      <c r="N22" s="111"/>
      <c r="O22" s="19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395"/>
      <c r="AQ22" s="395"/>
      <c r="AR22" s="395"/>
      <c r="AS22" s="395"/>
      <c r="AT22" s="395"/>
      <c r="AU22" s="395"/>
      <c r="AV22" s="395"/>
      <c r="AW22" s="395"/>
      <c r="AX22" s="395"/>
      <c r="AY22" s="395"/>
      <c r="AZ22" s="395"/>
      <c r="BA22" s="395"/>
      <c r="BB22" s="395"/>
      <c r="BC22" s="395"/>
      <c r="BD22" s="395"/>
      <c r="BE22" s="395"/>
      <c r="BF22" s="395"/>
      <c r="BG22" s="395"/>
      <c r="BH22" s="395"/>
      <c r="BI22" s="395"/>
      <c r="BJ22" s="395"/>
      <c r="BK22" s="395"/>
      <c r="BL22" s="395"/>
      <c r="BM22" s="395"/>
      <c r="BN22" s="395"/>
      <c r="BO22" s="395"/>
      <c r="BP22" s="395"/>
      <c r="BQ22" s="395"/>
      <c r="BR22" s="395"/>
      <c r="BS22" s="395"/>
      <c r="BT22" s="395"/>
      <c r="BU22" s="395"/>
      <c r="BV22" s="395"/>
      <c r="BW22" s="395"/>
      <c r="BX22" s="395"/>
      <c r="BY22" s="395"/>
      <c r="BZ22" s="395"/>
      <c r="CA22" s="395"/>
      <c r="CB22" s="395"/>
      <c r="CC22" s="395"/>
    </row>
    <row r="23" spans="1:81">
      <c r="A23" s="101">
        <v>44576</v>
      </c>
      <c r="B23" s="102" t="s">
        <v>176</v>
      </c>
      <c r="C23" s="102" t="s">
        <v>253</v>
      </c>
      <c r="D23" s="932" t="s">
        <v>177</v>
      </c>
      <c r="E23" s="104" t="s">
        <v>178</v>
      </c>
      <c r="F23" s="61"/>
      <c r="G23" s="103" t="s">
        <v>172</v>
      </c>
      <c r="H23" s="102" t="s">
        <v>179</v>
      </c>
      <c r="I23" s="189" t="s">
        <v>257</v>
      </c>
      <c r="J23" s="104" t="s">
        <v>180</v>
      </c>
      <c r="K23" s="105">
        <v>4000</v>
      </c>
      <c r="L23" s="106">
        <v>4000</v>
      </c>
      <c r="M23" s="107">
        <v>0</v>
      </c>
      <c r="N23" s="108" t="s">
        <v>171</v>
      </c>
      <c r="O23" s="192" t="s">
        <v>264</v>
      </c>
    </row>
    <row r="24" spans="1:81">
      <c r="A24" s="101">
        <v>44594</v>
      </c>
      <c r="B24" s="102" t="s">
        <v>187</v>
      </c>
      <c r="C24" s="102"/>
      <c r="D24" s="932"/>
      <c r="E24" s="104" t="s">
        <v>172</v>
      </c>
      <c r="F24" s="61"/>
      <c r="G24" s="103" t="s">
        <v>178</v>
      </c>
      <c r="H24" s="102"/>
      <c r="I24" s="189"/>
      <c r="J24" s="104" t="s">
        <v>180</v>
      </c>
      <c r="K24" s="105">
        <v>4000</v>
      </c>
      <c r="L24" s="106">
        <v>0</v>
      </c>
      <c r="M24" s="935">
        <v>4000</v>
      </c>
      <c r="N24" s="108"/>
      <c r="O24" s="192" t="s">
        <v>263</v>
      </c>
    </row>
    <row r="25" spans="1:81" s="113" customFormat="1">
      <c r="A25" s="109"/>
      <c r="B25" s="110"/>
      <c r="C25" s="110"/>
      <c r="D25" s="111"/>
      <c r="E25" s="112"/>
      <c r="G25" s="114"/>
      <c r="H25" s="110"/>
      <c r="I25" s="190"/>
      <c r="J25" s="112"/>
      <c r="K25" s="115"/>
      <c r="L25" s="116"/>
      <c r="M25" s="936"/>
      <c r="N25" s="111"/>
      <c r="O25" s="19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395"/>
      <c r="AQ25" s="395"/>
      <c r="AR25" s="395"/>
      <c r="AS25" s="395"/>
      <c r="AT25" s="395"/>
      <c r="AU25" s="395"/>
      <c r="AV25" s="395"/>
      <c r="AW25" s="395"/>
      <c r="AX25" s="395"/>
      <c r="AY25" s="395"/>
      <c r="AZ25" s="395"/>
      <c r="BA25" s="395"/>
      <c r="BB25" s="395"/>
      <c r="BC25" s="395"/>
      <c r="BD25" s="395"/>
      <c r="BE25" s="395"/>
      <c r="BF25" s="395"/>
      <c r="BG25" s="395"/>
      <c r="BH25" s="395"/>
      <c r="BI25" s="395"/>
      <c r="BJ25" s="395"/>
      <c r="BK25" s="395"/>
      <c r="BL25" s="395"/>
      <c r="BM25" s="395"/>
      <c r="BN25" s="395"/>
      <c r="BO25" s="395"/>
      <c r="BP25" s="395"/>
      <c r="BQ25" s="395"/>
      <c r="BR25" s="395"/>
      <c r="BS25" s="395"/>
      <c r="BT25" s="395"/>
      <c r="BU25" s="395"/>
      <c r="BV25" s="395"/>
      <c r="BW25" s="395"/>
      <c r="BX25" s="395"/>
      <c r="BY25" s="395"/>
      <c r="BZ25" s="395"/>
      <c r="CA25" s="395"/>
      <c r="CB25" s="395"/>
      <c r="CC25" s="395"/>
    </row>
    <row r="26" spans="1:81" ht="31.2">
      <c r="A26" s="101">
        <v>44562</v>
      </c>
      <c r="B26" s="102" t="s">
        <v>181</v>
      </c>
      <c r="C26" s="102" t="s">
        <v>254</v>
      </c>
      <c r="D26" s="108" t="s">
        <v>171</v>
      </c>
      <c r="E26" s="104" t="s">
        <v>172</v>
      </c>
      <c r="F26" s="61"/>
      <c r="G26" s="103" t="s">
        <v>261</v>
      </c>
      <c r="H26" s="102" t="s">
        <v>179</v>
      </c>
      <c r="I26" s="189" t="s">
        <v>257</v>
      </c>
      <c r="J26" s="104" t="s">
        <v>180</v>
      </c>
      <c r="K26" s="105">
        <v>600</v>
      </c>
      <c r="L26" s="106">
        <v>600</v>
      </c>
      <c r="M26" s="107">
        <v>0</v>
      </c>
      <c r="N26" s="108"/>
      <c r="O26" s="937" t="s">
        <v>445</v>
      </c>
    </row>
    <row r="27" spans="1:81" ht="31.2">
      <c r="A27" s="101">
        <v>44586</v>
      </c>
      <c r="B27" s="102" t="s">
        <v>187</v>
      </c>
      <c r="C27" s="102"/>
      <c r="D27" s="108"/>
      <c r="E27" s="104" t="s">
        <v>262</v>
      </c>
      <c r="F27" s="61"/>
      <c r="G27" s="103" t="s">
        <v>172</v>
      </c>
      <c r="H27" s="102"/>
      <c r="I27" s="189"/>
      <c r="J27" s="104" t="s">
        <v>180</v>
      </c>
      <c r="K27" s="105">
        <v>600</v>
      </c>
      <c r="L27" s="106">
        <v>600</v>
      </c>
      <c r="M27" s="107">
        <v>0</v>
      </c>
      <c r="N27" s="108"/>
      <c r="O27" s="937" t="s">
        <v>446</v>
      </c>
    </row>
    <row r="28" spans="1:81" s="113" customFormat="1">
      <c r="A28" s="109"/>
      <c r="B28" s="110"/>
      <c r="C28" s="110"/>
      <c r="D28" s="110"/>
      <c r="E28" s="112"/>
      <c r="G28" s="114"/>
      <c r="H28" s="110"/>
      <c r="I28" s="190"/>
      <c r="J28" s="112"/>
      <c r="K28" s="115"/>
      <c r="L28" s="116"/>
      <c r="M28" s="117"/>
      <c r="N28" s="111"/>
      <c r="O28" s="19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395"/>
      <c r="AQ28" s="395"/>
      <c r="AR28" s="395"/>
      <c r="AS28" s="395"/>
      <c r="AT28" s="395"/>
      <c r="AU28" s="395"/>
      <c r="AV28" s="395"/>
      <c r="AW28" s="395"/>
      <c r="AX28" s="395"/>
      <c r="AY28" s="395"/>
      <c r="AZ28" s="395"/>
      <c r="BA28" s="395"/>
      <c r="BB28" s="395"/>
      <c r="BC28" s="395"/>
      <c r="BD28" s="395"/>
      <c r="BE28" s="395"/>
      <c r="BF28" s="395"/>
      <c r="BG28" s="395"/>
      <c r="BH28" s="395"/>
      <c r="BI28" s="395"/>
      <c r="BJ28" s="395"/>
      <c r="BK28" s="395"/>
      <c r="BL28" s="395"/>
      <c r="BM28" s="395"/>
      <c r="BN28" s="395"/>
      <c r="BO28" s="395"/>
      <c r="BP28" s="395"/>
      <c r="BQ28" s="395"/>
      <c r="BR28" s="395"/>
      <c r="BS28" s="395"/>
      <c r="BT28" s="395"/>
      <c r="BU28" s="395"/>
      <c r="BV28" s="395"/>
      <c r="BW28" s="395"/>
      <c r="BX28" s="395"/>
      <c r="BY28" s="395"/>
      <c r="BZ28" s="395"/>
      <c r="CA28" s="395"/>
      <c r="CB28" s="395"/>
      <c r="CC28" s="395"/>
    </row>
    <row r="29" spans="1:81">
      <c r="A29" s="101">
        <v>44562</v>
      </c>
      <c r="B29" s="102" t="s">
        <v>258</v>
      </c>
      <c r="C29" s="102" t="s">
        <v>254</v>
      </c>
      <c r="D29" s="932" t="s">
        <v>177</v>
      </c>
      <c r="E29" s="104" t="s">
        <v>178</v>
      </c>
      <c r="F29" s="61"/>
      <c r="G29" s="103" t="s">
        <v>172</v>
      </c>
      <c r="H29" s="102" t="s">
        <v>179</v>
      </c>
      <c r="I29" s="189">
        <v>4</v>
      </c>
      <c r="J29" s="104" t="s">
        <v>180</v>
      </c>
      <c r="K29" s="105">
        <v>600</v>
      </c>
      <c r="L29" s="106">
        <v>0</v>
      </c>
      <c r="M29" s="935">
        <v>600</v>
      </c>
      <c r="N29" s="108"/>
      <c r="O29" s="192" t="s">
        <v>447</v>
      </c>
    </row>
    <row r="30" spans="1:81">
      <c r="A30" s="101">
        <v>44586</v>
      </c>
      <c r="B30" s="102" t="s">
        <v>187</v>
      </c>
      <c r="C30" s="102"/>
      <c r="D30" s="932"/>
      <c r="E30" s="104" t="s">
        <v>172</v>
      </c>
      <c r="F30" s="61"/>
      <c r="G30" s="103" t="s">
        <v>178</v>
      </c>
      <c r="H30" s="102"/>
      <c r="I30" s="189"/>
      <c r="J30" s="104" t="s">
        <v>180</v>
      </c>
      <c r="K30" s="105">
        <v>600</v>
      </c>
      <c r="L30" s="106">
        <v>0</v>
      </c>
      <c r="M30" s="935">
        <v>600</v>
      </c>
      <c r="N30" s="108"/>
      <c r="O30" s="192" t="s">
        <v>448</v>
      </c>
    </row>
    <row r="31" spans="1:81" s="113" customFormat="1">
      <c r="A31" s="109"/>
      <c r="B31" s="110"/>
      <c r="C31" s="110"/>
      <c r="D31" s="110"/>
      <c r="E31" s="112"/>
      <c r="G31" s="114"/>
      <c r="H31" s="110"/>
      <c r="I31" s="190"/>
      <c r="J31" s="112"/>
      <c r="K31" s="115"/>
      <c r="L31" s="116"/>
      <c r="M31" s="936"/>
      <c r="N31" s="111"/>
      <c r="O31" s="110"/>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395"/>
      <c r="AQ31" s="395"/>
      <c r="AR31" s="395"/>
      <c r="AS31" s="395"/>
      <c r="AT31" s="395"/>
      <c r="AU31" s="395"/>
      <c r="AV31" s="395"/>
      <c r="AW31" s="395"/>
      <c r="AX31" s="395"/>
      <c r="AY31" s="395"/>
      <c r="AZ31" s="395"/>
      <c r="BA31" s="395"/>
      <c r="BB31" s="395"/>
      <c r="BC31" s="395"/>
      <c r="BD31" s="395"/>
      <c r="BE31" s="395"/>
      <c r="BF31" s="395"/>
      <c r="BG31" s="395"/>
      <c r="BH31" s="395"/>
      <c r="BI31" s="395"/>
      <c r="BJ31" s="395"/>
      <c r="BK31" s="395"/>
      <c r="BL31" s="395"/>
      <c r="BM31" s="395"/>
      <c r="BN31" s="395"/>
      <c r="BO31" s="395"/>
      <c r="BP31" s="395"/>
      <c r="BQ31" s="395"/>
      <c r="BR31" s="395"/>
      <c r="BS31" s="395"/>
      <c r="BT31" s="395"/>
      <c r="BU31" s="395"/>
      <c r="BV31" s="395"/>
      <c r="BW31" s="395"/>
      <c r="BX31" s="395"/>
      <c r="BY31" s="395"/>
      <c r="BZ31" s="395"/>
      <c r="CA31" s="395"/>
      <c r="CB31" s="395"/>
      <c r="CC31" s="395"/>
    </row>
    <row r="32" spans="1:81">
      <c r="A32" s="101">
        <v>44562</v>
      </c>
      <c r="B32" s="102" t="s">
        <v>259</v>
      </c>
      <c r="C32" s="102" t="s">
        <v>254</v>
      </c>
      <c r="D32" s="932" t="s">
        <v>177</v>
      </c>
      <c r="E32" s="104" t="s">
        <v>178</v>
      </c>
      <c r="F32" s="61"/>
      <c r="G32" s="103" t="s">
        <v>172</v>
      </c>
      <c r="H32" s="102" t="s">
        <v>179</v>
      </c>
      <c r="I32" s="189">
        <v>21</v>
      </c>
      <c r="J32" s="104" t="s">
        <v>180</v>
      </c>
      <c r="K32" s="105">
        <v>600</v>
      </c>
      <c r="L32" s="106">
        <v>600</v>
      </c>
      <c r="M32" s="107">
        <v>0</v>
      </c>
      <c r="N32" s="108"/>
      <c r="O32" s="192" t="s">
        <v>449</v>
      </c>
    </row>
    <row r="33" spans="1:81">
      <c r="A33" s="101">
        <v>44586</v>
      </c>
      <c r="B33" s="102" t="s">
        <v>187</v>
      </c>
      <c r="C33" s="102"/>
      <c r="D33" s="932"/>
      <c r="E33" s="104" t="s">
        <v>172</v>
      </c>
      <c r="F33" s="61"/>
      <c r="G33" s="103" t="s">
        <v>178</v>
      </c>
      <c r="H33" s="102"/>
      <c r="I33" s="189"/>
      <c r="J33" s="104" t="s">
        <v>180</v>
      </c>
      <c r="K33" s="105">
        <v>600</v>
      </c>
      <c r="L33" s="106">
        <v>0</v>
      </c>
      <c r="M33" s="935">
        <v>600</v>
      </c>
      <c r="N33" s="108"/>
      <c r="O33" s="192" t="s">
        <v>450</v>
      </c>
    </row>
    <row r="34" spans="1:81" s="113" customFormat="1">
      <c r="A34" s="109"/>
      <c r="B34" s="110"/>
      <c r="C34" s="110"/>
      <c r="D34" s="933"/>
      <c r="E34" s="112"/>
      <c r="G34" s="114"/>
      <c r="H34" s="110"/>
      <c r="I34" s="190"/>
      <c r="J34" s="112"/>
      <c r="K34" s="115"/>
      <c r="L34" s="116"/>
      <c r="M34" s="936"/>
      <c r="N34" s="111"/>
      <c r="O34" s="110"/>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395"/>
      <c r="AQ34" s="395"/>
      <c r="AR34" s="395"/>
      <c r="AS34" s="395"/>
      <c r="AT34" s="395"/>
      <c r="AU34" s="395"/>
      <c r="AV34" s="395"/>
      <c r="AW34" s="395"/>
      <c r="AX34" s="395"/>
      <c r="AY34" s="395"/>
      <c r="AZ34" s="395"/>
      <c r="BA34" s="395"/>
      <c r="BB34" s="395"/>
      <c r="BC34" s="395"/>
      <c r="BD34" s="395"/>
      <c r="BE34" s="395"/>
      <c r="BF34" s="395"/>
      <c r="BG34" s="395"/>
      <c r="BH34" s="395"/>
      <c r="BI34" s="395"/>
      <c r="BJ34" s="395"/>
      <c r="BK34" s="395"/>
      <c r="BL34" s="395"/>
      <c r="BM34" s="395"/>
      <c r="BN34" s="395"/>
      <c r="BO34" s="395"/>
      <c r="BP34" s="395"/>
      <c r="BQ34" s="395"/>
      <c r="BR34" s="395"/>
      <c r="BS34" s="395"/>
      <c r="BT34" s="395"/>
      <c r="BU34" s="395"/>
      <c r="BV34" s="395"/>
      <c r="BW34" s="395"/>
      <c r="BX34" s="395"/>
      <c r="BY34" s="395"/>
      <c r="BZ34" s="395"/>
      <c r="CA34" s="395"/>
      <c r="CB34" s="395"/>
      <c r="CC34" s="395"/>
    </row>
    <row r="35" spans="1:81" s="61" customFormat="1">
      <c r="A35" s="101">
        <v>44594</v>
      </c>
      <c r="B35" s="102" t="s">
        <v>204</v>
      </c>
      <c r="C35" s="102" t="s">
        <v>253</v>
      </c>
      <c r="D35" s="932" t="s">
        <v>177</v>
      </c>
      <c r="E35" s="104" t="s">
        <v>172</v>
      </c>
      <c r="G35" s="118" t="s">
        <v>203</v>
      </c>
      <c r="H35" s="119" t="s">
        <v>179</v>
      </c>
      <c r="I35" s="191"/>
      <c r="J35" s="120" t="s">
        <v>205</v>
      </c>
      <c r="K35" s="105">
        <v>600</v>
      </c>
      <c r="L35" s="106">
        <v>0</v>
      </c>
      <c r="M35" s="935">
        <v>600</v>
      </c>
      <c r="N35" s="108"/>
      <c r="O35" s="192" t="s">
        <v>265</v>
      </c>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76"/>
      <c r="CB35" s="76"/>
      <c r="CC35" s="76"/>
    </row>
    <row r="36" spans="1:81" s="61" customFormat="1">
      <c r="A36" s="101">
        <v>44629</v>
      </c>
      <c r="B36" s="102" t="s">
        <v>187</v>
      </c>
      <c r="C36" s="102"/>
      <c r="D36" s="934"/>
      <c r="E36" s="120" t="s">
        <v>203</v>
      </c>
      <c r="F36" s="76"/>
      <c r="G36" s="118" t="s">
        <v>172</v>
      </c>
      <c r="H36" s="102"/>
      <c r="I36" s="189"/>
      <c r="J36" s="104" t="s">
        <v>205</v>
      </c>
      <c r="K36" s="105">
        <v>600</v>
      </c>
      <c r="L36" s="106">
        <v>600</v>
      </c>
      <c r="M36" s="107">
        <v>0</v>
      </c>
      <c r="N36" s="108"/>
      <c r="O36" s="192" t="s">
        <v>451</v>
      </c>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A36" s="76"/>
      <c r="CB36" s="76"/>
      <c r="CC36" s="76"/>
    </row>
    <row r="37" spans="1:81" s="61" customFormat="1" ht="21">
      <c r="A37" s="101"/>
      <c r="B37" s="102"/>
      <c r="C37" s="102"/>
      <c r="D37" s="102"/>
      <c r="E37" s="120"/>
      <c r="F37" s="76"/>
      <c r="G37" s="118"/>
      <c r="H37" s="102"/>
      <c r="I37" s="104"/>
      <c r="J37" s="104"/>
      <c r="K37" s="105"/>
      <c r="L37" s="106"/>
      <c r="M37" s="117"/>
      <c r="N37" s="108"/>
      <c r="O37" s="937" t="s">
        <v>452</v>
      </c>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A37" s="76"/>
      <c r="CB37" s="76"/>
      <c r="CC37" s="76"/>
    </row>
    <row r="38" spans="1:81" s="61" customFormat="1" ht="13.8" thickBot="1">
      <c r="A38" s="121"/>
      <c r="B38" s="122"/>
      <c r="C38" s="122"/>
      <c r="D38" s="122"/>
      <c r="E38" s="123"/>
      <c r="F38" s="124"/>
      <c r="G38" s="125"/>
      <c r="H38" s="122"/>
      <c r="I38" s="123"/>
      <c r="J38" s="123"/>
      <c r="K38" s="126"/>
      <c r="L38" s="127"/>
      <c r="M38" s="128"/>
      <c r="N38" s="129"/>
      <c r="O38" s="122"/>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row>
    <row r="39" spans="1:81" s="61" customFormat="1" ht="13.8" thickBot="1">
      <c r="H39" s="130" t="s">
        <v>206</v>
      </c>
      <c r="I39" s="130"/>
      <c r="J39" s="130"/>
      <c r="K39" s="193">
        <f>SUM(K20:K36)</f>
        <v>14200</v>
      </c>
      <c r="L39" s="194">
        <f>SUM(L20:L36)</f>
        <v>7100</v>
      </c>
      <c r="M39" s="195">
        <f>SUM(M20:M36)</f>
        <v>7100</v>
      </c>
      <c r="N39" s="197"/>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c r="CC39" s="76"/>
    </row>
    <row r="40" spans="1:81" s="61" customFormat="1">
      <c r="A40" s="80"/>
      <c r="E40" s="61" t="s">
        <v>187</v>
      </c>
      <c r="K40" s="131"/>
      <c r="L40" s="132" t="s">
        <v>33</v>
      </c>
      <c r="M40" s="132" t="s">
        <v>260</v>
      </c>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c r="CA40" s="76"/>
      <c r="CB40" s="76"/>
      <c r="CC40" s="76"/>
    </row>
    <row r="41" spans="1:81" s="61" customFormat="1">
      <c r="A41" s="80"/>
      <c r="K41" s="131"/>
      <c r="L41" s="131"/>
      <c r="M41" s="132" t="s">
        <v>33</v>
      </c>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c r="CC41" s="76"/>
    </row>
    <row r="42" spans="1:81" s="61" customFormat="1">
      <c r="A42" s="80"/>
      <c r="K42" s="131"/>
      <c r="L42" s="131"/>
      <c r="M42" s="132"/>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row>
    <row r="43" spans="1:81" s="35" customFormat="1">
      <c r="A43" s="494" t="s">
        <v>384</v>
      </c>
      <c r="B43" s="1"/>
      <c r="C43" s="10"/>
      <c r="D43" s="871" t="str">
        <f>IF(C43="","Please Enter project TITLE in C5 of the QAPE worksheet (b)","")</f>
        <v>Please Enter project TITLE in C5 of the QAPE worksheet (b)</v>
      </c>
      <c r="E43" s="38"/>
      <c r="F43" s="38"/>
      <c r="G43" s="41"/>
      <c r="H43" s="41"/>
      <c r="I43" s="41"/>
      <c r="J43" s="41"/>
      <c r="K43" s="41"/>
      <c r="L43" s="41"/>
      <c r="M43" s="41"/>
      <c r="N43" s="41"/>
      <c r="O43" s="41"/>
      <c r="P43" s="41"/>
      <c r="Q43" s="41"/>
      <c r="R43" s="41"/>
      <c r="S43" s="41"/>
      <c r="T43" s="41"/>
    </row>
    <row r="44" spans="1:81" s="61" customFormat="1">
      <c r="A44" s="80"/>
      <c r="K44" s="131"/>
      <c r="L44" s="131"/>
      <c r="M44" s="132"/>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76"/>
      <c r="CB44" s="76"/>
      <c r="CC44" s="76"/>
    </row>
    <row r="45" spans="1:81" s="310" customFormat="1">
      <c r="A45" s="301" t="s">
        <v>354</v>
      </c>
      <c r="B45" s="302"/>
      <c r="C45" s="302"/>
      <c r="D45" s="302"/>
      <c r="E45" s="303"/>
      <c r="F45" s="304"/>
      <c r="G45" s="305"/>
      <c r="H45" s="302"/>
      <c r="I45" s="303"/>
      <c r="J45" s="303"/>
      <c r="K45" s="306"/>
      <c r="L45" s="307"/>
      <c r="M45" s="308"/>
      <c r="N45" s="302"/>
      <c r="O45" s="309"/>
      <c r="P45" s="396"/>
      <c r="Q45" s="396"/>
      <c r="R45" s="396"/>
      <c r="S45" s="396"/>
      <c r="T45" s="396"/>
      <c r="U45" s="396"/>
      <c r="V45" s="396"/>
      <c r="W45" s="396"/>
      <c r="X45" s="396"/>
      <c r="Y45" s="396"/>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c r="AY45" s="396"/>
      <c r="AZ45" s="396"/>
      <c r="BA45" s="396"/>
      <c r="BB45" s="396"/>
      <c r="BC45" s="396"/>
      <c r="BD45" s="396"/>
      <c r="BE45" s="396"/>
      <c r="BF45" s="396"/>
      <c r="BG45" s="396"/>
      <c r="BH45" s="396"/>
      <c r="BI45" s="396"/>
      <c r="BJ45" s="396"/>
      <c r="BK45" s="396"/>
      <c r="BL45" s="396"/>
      <c r="BM45" s="396"/>
      <c r="BN45" s="396"/>
      <c r="BO45" s="396"/>
      <c r="BP45" s="396"/>
      <c r="BQ45" s="396"/>
      <c r="BR45" s="396"/>
      <c r="BS45" s="396"/>
      <c r="BT45" s="396"/>
      <c r="BU45" s="396"/>
      <c r="BV45" s="396"/>
      <c r="BW45" s="396"/>
      <c r="BX45" s="396"/>
      <c r="BY45" s="396"/>
      <c r="BZ45" s="396"/>
      <c r="CA45" s="396"/>
      <c r="CB45" s="396"/>
      <c r="CC45" s="396"/>
    </row>
    <row r="46" spans="1:81" s="314" customFormat="1">
      <c r="A46" s="311" t="s">
        <v>122</v>
      </c>
      <c r="B46" s="312" t="s">
        <v>150</v>
      </c>
      <c r="C46" s="312" t="s">
        <v>252</v>
      </c>
      <c r="D46" s="312" t="s">
        <v>151</v>
      </c>
      <c r="E46" s="313" t="s">
        <v>152</v>
      </c>
      <c r="G46" s="315"/>
      <c r="H46" s="312" t="s">
        <v>153</v>
      </c>
      <c r="I46" s="313" t="s">
        <v>255</v>
      </c>
      <c r="J46" s="313" t="s">
        <v>154</v>
      </c>
      <c r="K46" s="316" t="s">
        <v>155</v>
      </c>
      <c r="L46" s="317" t="s">
        <v>33</v>
      </c>
      <c r="M46" s="318" t="s">
        <v>156</v>
      </c>
      <c r="N46" s="312" t="s">
        <v>157</v>
      </c>
      <c r="O46" s="319" t="s">
        <v>158</v>
      </c>
      <c r="P46" s="396"/>
      <c r="Q46" s="396"/>
      <c r="R46" s="396"/>
      <c r="S46" s="396"/>
      <c r="T46" s="396"/>
      <c r="U46" s="396"/>
      <c r="V46" s="396"/>
      <c r="W46" s="396"/>
      <c r="X46" s="396"/>
      <c r="Y46" s="396"/>
      <c r="Z46" s="396"/>
      <c r="AA46" s="396"/>
      <c r="AB46" s="396"/>
      <c r="AC46" s="396"/>
      <c r="AD46" s="396"/>
      <c r="AE46" s="396"/>
      <c r="AF46" s="396"/>
      <c r="AG46" s="396"/>
      <c r="AH46" s="396"/>
      <c r="AI46" s="396"/>
      <c r="AJ46" s="396"/>
      <c r="AK46" s="396"/>
      <c r="AL46" s="396"/>
      <c r="AM46" s="396"/>
      <c r="AN46" s="396"/>
      <c r="AO46" s="396"/>
      <c r="AP46" s="397"/>
      <c r="AQ46" s="397"/>
      <c r="AR46" s="397"/>
      <c r="AS46" s="397"/>
      <c r="AT46" s="397"/>
      <c r="AU46" s="397"/>
      <c r="AV46" s="397"/>
      <c r="AW46" s="397"/>
      <c r="AX46" s="397"/>
      <c r="AY46" s="397"/>
      <c r="AZ46" s="397"/>
      <c r="BA46" s="397"/>
      <c r="BB46" s="397"/>
      <c r="BC46" s="397"/>
      <c r="BD46" s="397"/>
      <c r="BE46" s="397"/>
      <c r="BF46" s="397"/>
      <c r="BG46" s="397"/>
      <c r="BH46" s="397"/>
      <c r="BI46" s="397"/>
      <c r="BJ46" s="397"/>
      <c r="BK46" s="397"/>
      <c r="BL46" s="397"/>
      <c r="BM46" s="397"/>
      <c r="BN46" s="397"/>
      <c r="BO46" s="397"/>
      <c r="BP46" s="397"/>
      <c r="BQ46" s="397"/>
      <c r="BR46" s="397"/>
      <c r="BS46" s="397"/>
      <c r="BT46" s="397"/>
      <c r="BU46" s="397"/>
      <c r="BV46" s="397"/>
      <c r="BW46" s="397"/>
      <c r="BX46" s="397"/>
      <c r="BY46" s="397"/>
      <c r="BZ46" s="397"/>
      <c r="CA46" s="397"/>
      <c r="CB46" s="397"/>
      <c r="CC46" s="397"/>
    </row>
    <row r="47" spans="1:81" s="327" customFormat="1">
      <c r="A47" s="320" t="s">
        <v>159</v>
      </c>
      <c r="B47" s="321"/>
      <c r="C47" s="321" t="s">
        <v>253</v>
      </c>
      <c r="D47" s="321" t="s">
        <v>160</v>
      </c>
      <c r="E47" s="322" t="s">
        <v>161</v>
      </c>
      <c r="F47" s="310"/>
      <c r="G47" s="323" t="s">
        <v>162</v>
      </c>
      <c r="H47" s="321" t="s">
        <v>163</v>
      </c>
      <c r="I47" s="322" t="s">
        <v>256</v>
      </c>
      <c r="J47" s="322" t="s">
        <v>164</v>
      </c>
      <c r="K47" s="324" t="s">
        <v>165</v>
      </c>
      <c r="L47" s="325" t="s">
        <v>187</v>
      </c>
      <c r="M47" s="326" t="s">
        <v>33</v>
      </c>
      <c r="N47" s="321" t="s">
        <v>166</v>
      </c>
      <c r="O47" s="1611"/>
      <c r="P47" s="396"/>
      <c r="Q47" s="396"/>
      <c r="R47" s="396"/>
      <c r="S47" s="396"/>
      <c r="T47" s="396"/>
      <c r="U47" s="396"/>
      <c r="V47" s="396"/>
      <c r="W47" s="396"/>
      <c r="X47" s="396"/>
      <c r="Y47" s="396"/>
      <c r="Z47" s="396"/>
      <c r="AA47" s="396"/>
      <c r="AB47" s="396"/>
      <c r="AC47" s="396"/>
      <c r="AD47" s="396"/>
      <c r="AE47" s="396"/>
      <c r="AF47" s="396"/>
      <c r="AG47" s="396"/>
      <c r="AH47" s="396"/>
      <c r="AI47" s="396"/>
      <c r="AJ47" s="396"/>
      <c r="AK47" s="396"/>
      <c r="AL47" s="396"/>
      <c r="AM47" s="396"/>
      <c r="AN47" s="396"/>
      <c r="AO47" s="396"/>
      <c r="AP47" s="398"/>
      <c r="AQ47" s="398"/>
      <c r="AR47" s="398"/>
      <c r="AS47" s="398"/>
      <c r="AT47" s="398"/>
      <c r="AU47" s="398"/>
      <c r="AV47" s="398"/>
      <c r="AW47" s="398"/>
      <c r="AX47" s="398"/>
      <c r="AY47" s="398"/>
      <c r="AZ47" s="398"/>
      <c r="BA47" s="398"/>
      <c r="BB47" s="398"/>
      <c r="BC47" s="398"/>
      <c r="BD47" s="398"/>
      <c r="BE47" s="398"/>
      <c r="BF47" s="398"/>
      <c r="BG47" s="398"/>
      <c r="BH47" s="398"/>
      <c r="BI47" s="398"/>
      <c r="BJ47" s="398"/>
      <c r="BK47" s="398"/>
      <c r="BL47" s="398"/>
      <c r="BM47" s="398"/>
      <c r="BN47" s="398"/>
      <c r="BO47" s="398"/>
      <c r="BP47" s="398"/>
      <c r="BQ47" s="398"/>
      <c r="BR47" s="398"/>
      <c r="BS47" s="398"/>
      <c r="BT47" s="398"/>
      <c r="BU47" s="398"/>
      <c r="BV47" s="398"/>
      <c r="BW47" s="398"/>
      <c r="BX47" s="398"/>
      <c r="BY47" s="398"/>
      <c r="BZ47" s="398"/>
      <c r="CA47" s="398"/>
      <c r="CB47" s="398"/>
      <c r="CC47" s="398"/>
    </row>
    <row r="48" spans="1:81" s="336" customFormat="1" ht="13.8" thickBot="1">
      <c r="A48" s="328" t="s">
        <v>167</v>
      </c>
      <c r="B48" s="329"/>
      <c r="C48" s="329"/>
      <c r="D48" s="329" t="s">
        <v>168</v>
      </c>
      <c r="E48" s="330"/>
      <c r="F48" s="331"/>
      <c r="G48" s="332"/>
      <c r="H48" s="329"/>
      <c r="I48" s="330" t="s">
        <v>151</v>
      </c>
      <c r="J48" s="330"/>
      <c r="K48" s="333"/>
      <c r="L48" s="334"/>
      <c r="M48" s="335" t="s">
        <v>187</v>
      </c>
      <c r="N48" s="329" t="s">
        <v>120</v>
      </c>
      <c r="O48" s="1612"/>
      <c r="P48" s="396"/>
      <c r="Q48" s="396"/>
      <c r="R48" s="396"/>
      <c r="S48" s="396"/>
      <c r="T48" s="396"/>
      <c r="U48" s="396"/>
      <c r="V48" s="396"/>
      <c r="W48" s="396"/>
      <c r="X48" s="396"/>
      <c r="Y48" s="396"/>
      <c r="Z48" s="396"/>
      <c r="AA48" s="396"/>
      <c r="AB48" s="396"/>
      <c r="AC48" s="396"/>
      <c r="AD48" s="396"/>
      <c r="AE48" s="396"/>
      <c r="AF48" s="396"/>
      <c r="AG48" s="396"/>
      <c r="AH48" s="396"/>
      <c r="AI48" s="396"/>
      <c r="AJ48" s="396"/>
      <c r="AK48" s="396"/>
      <c r="AL48" s="396"/>
      <c r="AM48" s="396"/>
      <c r="AN48" s="396"/>
      <c r="AO48" s="396"/>
      <c r="AP48" s="399"/>
      <c r="AQ48" s="399"/>
      <c r="AR48" s="399"/>
      <c r="AS48" s="399"/>
      <c r="AT48" s="399"/>
      <c r="AU48" s="399"/>
      <c r="AV48" s="399"/>
      <c r="AW48" s="399"/>
      <c r="AX48" s="399"/>
      <c r="AY48" s="399"/>
      <c r="AZ48" s="399"/>
      <c r="BA48" s="399"/>
      <c r="BB48" s="399"/>
      <c r="BC48" s="399"/>
      <c r="BD48" s="399"/>
      <c r="BE48" s="399"/>
      <c r="BF48" s="399"/>
      <c r="BG48" s="399"/>
      <c r="BH48" s="399"/>
      <c r="BI48" s="399"/>
      <c r="BJ48" s="399"/>
      <c r="BK48" s="399"/>
      <c r="BL48" s="399"/>
      <c r="BM48" s="399"/>
      <c r="BN48" s="399"/>
      <c r="BO48" s="399"/>
      <c r="BP48" s="399"/>
      <c r="BQ48" s="399"/>
      <c r="BR48" s="399"/>
      <c r="BS48" s="399"/>
      <c r="BT48" s="399"/>
      <c r="BU48" s="399"/>
      <c r="BV48" s="399"/>
      <c r="BW48" s="399"/>
      <c r="BX48" s="399"/>
      <c r="BY48" s="399"/>
      <c r="BZ48" s="399"/>
      <c r="CA48" s="399"/>
      <c r="CB48" s="399"/>
      <c r="CC48" s="399"/>
    </row>
    <row r="49" spans="1:81" s="348" customFormat="1">
      <c r="A49" s="337"/>
      <c r="B49" s="338"/>
      <c r="C49" s="338"/>
      <c r="D49" s="339"/>
      <c r="E49" s="340"/>
      <c r="F49" s="341"/>
      <c r="G49" s="342"/>
      <c r="H49" s="338"/>
      <c r="I49" s="343"/>
      <c r="J49" s="340"/>
      <c r="K49" s="344"/>
      <c r="L49" s="345"/>
      <c r="M49" s="346"/>
      <c r="N49" s="339"/>
      <c r="O49" s="347"/>
      <c r="P49" s="364"/>
      <c r="Q49" s="364"/>
      <c r="R49" s="364"/>
      <c r="S49" s="364"/>
      <c r="T49" s="364"/>
      <c r="U49" s="364"/>
      <c r="V49" s="364"/>
      <c r="W49" s="364"/>
      <c r="X49" s="364"/>
      <c r="Y49" s="364"/>
      <c r="Z49" s="364"/>
      <c r="AA49" s="364"/>
      <c r="AB49" s="364"/>
      <c r="AC49" s="364"/>
      <c r="AD49" s="364"/>
      <c r="AE49" s="364"/>
      <c r="AF49" s="364"/>
      <c r="AG49" s="364"/>
      <c r="AH49" s="364"/>
      <c r="AI49" s="364"/>
      <c r="AJ49" s="364"/>
      <c r="AK49" s="364"/>
      <c r="AL49" s="364"/>
      <c r="AM49" s="364"/>
      <c r="AN49" s="364"/>
      <c r="AO49" s="364"/>
      <c r="AP49" s="400"/>
      <c r="AQ49" s="400"/>
      <c r="AR49" s="400"/>
      <c r="AS49" s="400"/>
      <c r="AT49" s="400"/>
      <c r="AU49" s="400"/>
      <c r="AV49" s="400"/>
      <c r="AW49" s="400"/>
      <c r="AX49" s="400"/>
      <c r="AY49" s="400"/>
      <c r="AZ49" s="400"/>
      <c r="BA49" s="400"/>
      <c r="BB49" s="400"/>
      <c r="BC49" s="400"/>
      <c r="BD49" s="400"/>
      <c r="BE49" s="400"/>
      <c r="BF49" s="400"/>
      <c r="BG49" s="400"/>
      <c r="BH49" s="400"/>
      <c r="BI49" s="400"/>
      <c r="BJ49" s="400"/>
      <c r="BK49" s="400"/>
      <c r="BL49" s="400"/>
      <c r="BM49" s="400"/>
      <c r="BN49" s="400"/>
      <c r="BO49" s="400"/>
      <c r="BP49" s="400"/>
      <c r="BQ49" s="400"/>
      <c r="BR49" s="400"/>
      <c r="BS49" s="400"/>
      <c r="BT49" s="400"/>
      <c r="BU49" s="400"/>
      <c r="BV49" s="400"/>
      <c r="BW49" s="400"/>
      <c r="BX49" s="400"/>
      <c r="BY49" s="400"/>
      <c r="BZ49" s="400"/>
      <c r="CA49" s="400"/>
      <c r="CB49" s="400"/>
      <c r="CC49" s="400"/>
    </row>
    <row r="50" spans="1:81" s="348" customFormat="1">
      <c r="A50" s="337"/>
      <c r="B50" s="338" t="s">
        <v>187</v>
      </c>
      <c r="C50" s="338"/>
      <c r="D50" s="339"/>
      <c r="E50" s="340"/>
      <c r="F50" s="341"/>
      <c r="G50" s="342"/>
      <c r="H50" s="338"/>
      <c r="I50" s="343"/>
      <c r="J50" s="340"/>
      <c r="K50" s="344"/>
      <c r="L50" s="345"/>
      <c r="M50" s="346"/>
      <c r="N50" s="339"/>
      <c r="O50" s="347"/>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400"/>
      <c r="AQ50" s="400"/>
      <c r="AR50" s="400"/>
      <c r="AS50" s="400"/>
      <c r="AT50" s="400"/>
      <c r="AU50" s="400"/>
      <c r="AV50" s="400"/>
      <c r="AW50" s="400"/>
      <c r="AX50" s="400"/>
      <c r="AY50" s="400"/>
      <c r="AZ50" s="400"/>
      <c r="BA50" s="400"/>
      <c r="BB50" s="400"/>
      <c r="BC50" s="400"/>
      <c r="BD50" s="400"/>
      <c r="BE50" s="400"/>
      <c r="BF50" s="400"/>
      <c r="BG50" s="400"/>
      <c r="BH50" s="400"/>
      <c r="BI50" s="400"/>
      <c r="BJ50" s="400"/>
      <c r="BK50" s="400"/>
      <c r="BL50" s="400"/>
      <c r="BM50" s="400"/>
      <c r="BN50" s="400"/>
      <c r="BO50" s="400"/>
      <c r="BP50" s="400"/>
      <c r="BQ50" s="400"/>
      <c r="BR50" s="400"/>
      <c r="BS50" s="400"/>
      <c r="BT50" s="400"/>
      <c r="BU50" s="400"/>
      <c r="BV50" s="400"/>
      <c r="BW50" s="400"/>
      <c r="BX50" s="400"/>
      <c r="BY50" s="400"/>
      <c r="BZ50" s="400"/>
      <c r="CA50" s="400"/>
      <c r="CB50" s="400"/>
      <c r="CC50" s="400"/>
    </row>
    <row r="51" spans="1:81" s="353" customFormat="1">
      <c r="A51" s="349"/>
      <c r="B51" s="350"/>
      <c r="C51" s="350"/>
      <c r="D51" s="351"/>
      <c r="E51" s="352"/>
      <c r="G51" s="354"/>
      <c r="H51" s="350"/>
      <c r="I51" s="355"/>
      <c r="J51" s="352"/>
      <c r="K51" s="356"/>
      <c r="L51" s="357"/>
      <c r="M51" s="358"/>
      <c r="N51" s="351"/>
      <c r="O51" s="359"/>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401"/>
      <c r="AQ51" s="401"/>
      <c r="AR51" s="401"/>
      <c r="AS51" s="401"/>
      <c r="AT51" s="401"/>
      <c r="AU51" s="401"/>
      <c r="AV51" s="401"/>
      <c r="AW51" s="401"/>
      <c r="AX51" s="401"/>
      <c r="AY51" s="401"/>
      <c r="AZ51" s="401"/>
      <c r="BA51" s="401"/>
      <c r="BB51" s="401"/>
      <c r="BC51" s="401"/>
      <c r="BD51" s="401"/>
      <c r="BE51" s="401"/>
      <c r="BF51" s="401"/>
      <c r="BG51" s="401"/>
      <c r="BH51" s="401"/>
      <c r="BI51" s="401"/>
      <c r="BJ51" s="401"/>
      <c r="BK51" s="401"/>
      <c r="BL51" s="401"/>
      <c r="BM51" s="401"/>
      <c r="BN51" s="401"/>
      <c r="BO51" s="401"/>
      <c r="BP51" s="401"/>
      <c r="BQ51" s="401"/>
      <c r="BR51" s="401"/>
      <c r="BS51" s="401"/>
      <c r="BT51" s="401"/>
      <c r="BU51" s="401"/>
      <c r="BV51" s="401"/>
      <c r="BW51" s="401"/>
      <c r="BX51" s="401"/>
      <c r="BY51" s="401"/>
      <c r="BZ51" s="401"/>
      <c r="CA51" s="401"/>
      <c r="CB51" s="401"/>
      <c r="CC51" s="401"/>
    </row>
    <row r="52" spans="1:81" s="348" customFormat="1">
      <c r="A52" s="337"/>
      <c r="B52" s="338"/>
      <c r="C52" s="338"/>
      <c r="D52" s="339"/>
      <c r="E52" s="340"/>
      <c r="F52" s="341"/>
      <c r="G52" s="342"/>
      <c r="H52" s="338"/>
      <c r="I52" s="343"/>
      <c r="J52" s="340"/>
      <c r="K52" s="344"/>
      <c r="L52" s="345"/>
      <c r="M52" s="346"/>
      <c r="N52" s="339"/>
      <c r="O52" s="347"/>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400"/>
      <c r="AQ52" s="400"/>
      <c r="AR52" s="400"/>
      <c r="AS52" s="400"/>
      <c r="AT52" s="400"/>
      <c r="AU52" s="400"/>
      <c r="AV52" s="400"/>
      <c r="AW52" s="400"/>
      <c r="AX52" s="400"/>
      <c r="AY52" s="400"/>
      <c r="AZ52" s="400"/>
      <c r="BA52" s="400"/>
      <c r="BB52" s="400"/>
      <c r="BC52" s="400"/>
      <c r="BD52" s="400"/>
      <c r="BE52" s="400"/>
      <c r="BF52" s="400"/>
      <c r="BG52" s="400"/>
      <c r="BH52" s="400"/>
      <c r="BI52" s="400"/>
      <c r="BJ52" s="400"/>
      <c r="BK52" s="400"/>
      <c r="BL52" s="400"/>
      <c r="BM52" s="400"/>
      <c r="BN52" s="400"/>
      <c r="BO52" s="400"/>
      <c r="BP52" s="400"/>
      <c r="BQ52" s="400"/>
      <c r="BR52" s="400"/>
      <c r="BS52" s="400"/>
      <c r="BT52" s="400"/>
      <c r="BU52" s="400"/>
      <c r="BV52" s="400"/>
      <c r="BW52" s="400"/>
      <c r="BX52" s="400"/>
      <c r="BY52" s="400"/>
      <c r="BZ52" s="400"/>
      <c r="CA52" s="400"/>
      <c r="CB52" s="400"/>
      <c r="CC52" s="400"/>
    </row>
    <row r="53" spans="1:81" s="348" customFormat="1">
      <c r="A53" s="337"/>
      <c r="B53" s="338" t="s">
        <v>187</v>
      </c>
      <c r="C53" s="338"/>
      <c r="D53" s="339"/>
      <c r="E53" s="340"/>
      <c r="F53" s="341"/>
      <c r="G53" s="342"/>
      <c r="H53" s="338"/>
      <c r="I53" s="343"/>
      <c r="J53" s="340"/>
      <c r="K53" s="344"/>
      <c r="L53" s="345"/>
      <c r="M53" s="346"/>
      <c r="N53" s="339"/>
      <c r="O53" s="347"/>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400"/>
      <c r="AQ53" s="400"/>
      <c r="AR53" s="400"/>
      <c r="AS53" s="400"/>
      <c r="AT53" s="400"/>
      <c r="AU53" s="400"/>
      <c r="AV53" s="400"/>
      <c r="AW53" s="400"/>
      <c r="AX53" s="400"/>
      <c r="AY53" s="400"/>
      <c r="AZ53" s="400"/>
      <c r="BA53" s="400"/>
      <c r="BB53" s="400"/>
      <c r="BC53" s="400"/>
      <c r="BD53" s="400"/>
      <c r="BE53" s="400"/>
      <c r="BF53" s="400"/>
      <c r="BG53" s="400"/>
      <c r="BH53" s="400"/>
      <c r="BI53" s="400"/>
      <c r="BJ53" s="400"/>
      <c r="BK53" s="400"/>
      <c r="BL53" s="400"/>
      <c r="BM53" s="400"/>
      <c r="BN53" s="400"/>
      <c r="BO53" s="400"/>
      <c r="BP53" s="400"/>
      <c r="BQ53" s="400"/>
      <c r="BR53" s="400"/>
      <c r="BS53" s="400"/>
      <c r="BT53" s="400"/>
      <c r="BU53" s="400"/>
      <c r="BV53" s="400"/>
      <c r="BW53" s="400"/>
      <c r="BX53" s="400"/>
      <c r="BY53" s="400"/>
      <c r="BZ53" s="400"/>
      <c r="CA53" s="400"/>
      <c r="CB53" s="400"/>
      <c r="CC53" s="400"/>
    </row>
    <row r="54" spans="1:81" s="353" customFormat="1">
      <c r="A54" s="349"/>
      <c r="B54" s="350"/>
      <c r="C54" s="350"/>
      <c r="D54" s="351"/>
      <c r="E54" s="352"/>
      <c r="G54" s="354"/>
      <c r="H54" s="350"/>
      <c r="I54" s="355"/>
      <c r="J54" s="352"/>
      <c r="K54" s="356"/>
      <c r="L54" s="357"/>
      <c r="M54" s="358"/>
      <c r="N54" s="351"/>
      <c r="O54" s="359"/>
      <c r="P54" s="364"/>
      <c r="Q54" s="364"/>
      <c r="R54" s="364"/>
      <c r="S54" s="364"/>
      <c r="T54" s="364"/>
      <c r="U54" s="364"/>
      <c r="V54" s="364"/>
      <c r="W54" s="364"/>
      <c r="X54" s="364"/>
      <c r="Y54" s="364"/>
      <c r="Z54" s="364"/>
      <c r="AA54" s="364"/>
      <c r="AB54" s="364"/>
      <c r="AC54" s="364"/>
      <c r="AD54" s="364"/>
      <c r="AE54" s="364"/>
      <c r="AF54" s="364"/>
      <c r="AG54" s="364"/>
      <c r="AH54" s="364"/>
      <c r="AI54" s="364"/>
      <c r="AJ54" s="364"/>
      <c r="AK54" s="364"/>
      <c r="AL54" s="364"/>
      <c r="AM54" s="364"/>
      <c r="AN54" s="364"/>
      <c r="AO54" s="364"/>
      <c r="AP54" s="401"/>
      <c r="AQ54" s="401"/>
      <c r="AR54" s="401"/>
      <c r="AS54" s="401"/>
      <c r="AT54" s="401"/>
      <c r="AU54" s="401"/>
      <c r="AV54" s="401"/>
      <c r="AW54" s="401"/>
      <c r="AX54" s="401"/>
      <c r="AY54" s="401"/>
      <c r="AZ54" s="401"/>
      <c r="BA54" s="401"/>
      <c r="BB54" s="401"/>
      <c r="BC54" s="401"/>
      <c r="BD54" s="401"/>
      <c r="BE54" s="401"/>
      <c r="BF54" s="401"/>
      <c r="BG54" s="401"/>
      <c r="BH54" s="401"/>
      <c r="BI54" s="401"/>
      <c r="BJ54" s="401"/>
      <c r="BK54" s="401"/>
      <c r="BL54" s="401"/>
      <c r="BM54" s="401"/>
      <c r="BN54" s="401"/>
      <c r="BO54" s="401"/>
      <c r="BP54" s="401"/>
      <c r="BQ54" s="401"/>
      <c r="BR54" s="401"/>
      <c r="BS54" s="401"/>
      <c r="BT54" s="401"/>
      <c r="BU54" s="401"/>
      <c r="BV54" s="401"/>
      <c r="BW54" s="401"/>
      <c r="BX54" s="401"/>
      <c r="BY54" s="401"/>
      <c r="BZ54" s="401"/>
      <c r="CA54" s="401"/>
      <c r="CB54" s="401"/>
      <c r="CC54" s="401"/>
    </row>
    <row r="55" spans="1:81" s="348" customFormat="1">
      <c r="A55" s="337"/>
      <c r="B55" s="338"/>
      <c r="C55" s="338"/>
      <c r="D55" s="339"/>
      <c r="E55" s="340"/>
      <c r="F55" s="341"/>
      <c r="G55" s="342"/>
      <c r="H55" s="338"/>
      <c r="I55" s="343"/>
      <c r="J55" s="340"/>
      <c r="K55" s="344"/>
      <c r="L55" s="345"/>
      <c r="M55" s="346"/>
      <c r="N55" s="339"/>
      <c r="O55" s="347"/>
      <c r="P55" s="364"/>
      <c r="Q55" s="364"/>
      <c r="R55" s="364"/>
      <c r="S55" s="364"/>
      <c r="T55" s="364"/>
      <c r="U55" s="364"/>
      <c r="V55" s="364"/>
      <c r="W55" s="364"/>
      <c r="X55" s="364"/>
      <c r="Y55" s="364"/>
      <c r="Z55" s="364"/>
      <c r="AA55" s="364"/>
      <c r="AB55" s="364"/>
      <c r="AC55" s="364"/>
      <c r="AD55" s="364"/>
      <c r="AE55" s="364"/>
      <c r="AF55" s="364"/>
      <c r="AG55" s="364"/>
      <c r="AH55" s="364"/>
      <c r="AI55" s="364"/>
      <c r="AJ55" s="364"/>
      <c r="AK55" s="364"/>
      <c r="AL55" s="364"/>
      <c r="AM55" s="364"/>
      <c r="AN55" s="364"/>
      <c r="AO55" s="364"/>
      <c r="AP55" s="400"/>
      <c r="AQ55" s="400"/>
      <c r="AR55" s="400"/>
      <c r="AS55" s="400"/>
      <c r="AT55" s="400"/>
      <c r="AU55" s="400"/>
      <c r="AV55" s="400"/>
      <c r="AW55" s="400"/>
      <c r="AX55" s="400"/>
      <c r="AY55" s="400"/>
      <c r="AZ55" s="400"/>
      <c r="BA55" s="400"/>
      <c r="BB55" s="400"/>
      <c r="BC55" s="400"/>
      <c r="BD55" s="400"/>
      <c r="BE55" s="400"/>
      <c r="BF55" s="400"/>
      <c r="BG55" s="400"/>
      <c r="BH55" s="400"/>
      <c r="BI55" s="400"/>
      <c r="BJ55" s="400"/>
      <c r="BK55" s="400"/>
      <c r="BL55" s="400"/>
      <c r="BM55" s="400"/>
      <c r="BN55" s="400"/>
      <c r="BO55" s="400"/>
      <c r="BP55" s="400"/>
      <c r="BQ55" s="400"/>
      <c r="BR55" s="400"/>
      <c r="BS55" s="400"/>
      <c r="BT55" s="400"/>
      <c r="BU55" s="400"/>
      <c r="BV55" s="400"/>
      <c r="BW55" s="400"/>
      <c r="BX55" s="400"/>
      <c r="BY55" s="400"/>
      <c r="BZ55" s="400"/>
      <c r="CA55" s="400"/>
      <c r="CB55" s="400"/>
      <c r="CC55" s="400"/>
    </row>
    <row r="56" spans="1:81" s="348" customFormat="1">
      <c r="A56" s="337"/>
      <c r="B56" s="338" t="s">
        <v>187</v>
      </c>
      <c r="C56" s="338"/>
      <c r="D56" s="339"/>
      <c r="E56" s="340"/>
      <c r="F56" s="341"/>
      <c r="G56" s="342"/>
      <c r="H56" s="338"/>
      <c r="I56" s="343"/>
      <c r="J56" s="340"/>
      <c r="K56" s="344"/>
      <c r="L56" s="345"/>
      <c r="M56" s="346"/>
      <c r="N56" s="339"/>
      <c r="O56" s="347"/>
      <c r="P56" s="364"/>
      <c r="Q56" s="364"/>
      <c r="R56" s="364"/>
      <c r="S56" s="364"/>
      <c r="T56" s="364"/>
      <c r="U56" s="364"/>
      <c r="V56" s="364"/>
      <c r="W56" s="364"/>
      <c r="X56" s="364"/>
      <c r="Y56" s="364"/>
      <c r="Z56" s="364"/>
      <c r="AA56" s="364"/>
      <c r="AB56" s="364"/>
      <c r="AC56" s="364"/>
      <c r="AD56" s="364"/>
      <c r="AE56" s="364"/>
      <c r="AF56" s="364"/>
      <c r="AG56" s="364"/>
      <c r="AH56" s="364"/>
      <c r="AI56" s="364"/>
      <c r="AJ56" s="364"/>
      <c r="AK56" s="364"/>
      <c r="AL56" s="364"/>
      <c r="AM56" s="364"/>
      <c r="AN56" s="364"/>
      <c r="AO56" s="364"/>
      <c r="AP56" s="400"/>
      <c r="AQ56" s="400"/>
      <c r="AR56" s="400"/>
      <c r="AS56" s="400"/>
      <c r="AT56" s="400"/>
      <c r="AU56" s="400"/>
      <c r="AV56" s="400"/>
      <c r="AW56" s="400"/>
      <c r="AX56" s="400"/>
      <c r="AY56" s="400"/>
      <c r="AZ56" s="400"/>
      <c r="BA56" s="400"/>
      <c r="BB56" s="400"/>
      <c r="BC56" s="400"/>
      <c r="BD56" s="400"/>
      <c r="BE56" s="400"/>
      <c r="BF56" s="400"/>
      <c r="BG56" s="400"/>
      <c r="BH56" s="400"/>
      <c r="BI56" s="400"/>
      <c r="BJ56" s="400"/>
      <c r="BK56" s="400"/>
      <c r="BL56" s="400"/>
      <c r="BM56" s="400"/>
      <c r="BN56" s="400"/>
      <c r="BO56" s="400"/>
      <c r="BP56" s="400"/>
      <c r="BQ56" s="400"/>
      <c r="BR56" s="400"/>
      <c r="BS56" s="400"/>
      <c r="BT56" s="400"/>
      <c r="BU56" s="400"/>
      <c r="BV56" s="400"/>
      <c r="BW56" s="400"/>
      <c r="BX56" s="400"/>
      <c r="BY56" s="400"/>
      <c r="BZ56" s="400"/>
      <c r="CA56" s="400"/>
      <c r="CB56" s="400"/>
      <c r="CC56" s="400"/>
    </row>
    <row r="57" spans="1:81" s="353" customFormat="1">
      <c r="A57" s="349"/>
      <c r="B57" s="350"/>
      <c r="C57" s="350"/>
      <c r="D57" s="350"/>
      <c r="E57" s="352"/>
      <c r="G57" s="354"/>
      <c r="H57" s="350"/>
      <c r="I57" s="355"/>
      <c r="J57" s="352"/>
      <c r="K57" s="356"/>
      <c r="L57" s="357"/>
      <c r="M57" s="358"/>
      <c r="N57" s="351"/>
      <c r="O57" s="359"/>
      <c r="P57" s="364"/>
      <c r="Q57" s="364"/>
      <c r="R57" s="364"/>
      <c r="S57" s="364"/>
      <c r="T57" s="364"/>
      <c r="U57" s="364"/>
      <c r="V57" s="364"/>
      <c r="W57" s="364"/>
      <c r="X57" s="364"/>
      <c r="Y57" s="364"/>
      <c r="Z57" s="364"/>
      <c r="AA57" s="364"/>
      <c r="AB57" s="364"/>
      <c r="AC57" s="364"/>
      <c r="AD57" s="364"/>
      <c r="AE57" s="364"/>
      <c r="AF57" s="364"/>
      <c r="AG57" s="364"/>
      <c r="AH57" s="364"/>
      <c r="AI57" s="364"/>
      <c r="AJ57" s="364"/>
      <c r="AK57" s="364"/>
      <c r="AL57" s="364"/>
      <c r="AM57" s="364"/>
      <c r="AN57" s="364"/>
      <c r="AO57" s="364"/>
      <c r="AP57" s="401"/>
      <c r="AQ57" s="401"/>
      <c r="AR57" s="401"/>
      <c r="AS57" s="401"/>
      <c r="AT57" s="401"/>
      <c r="AU57" s="401"/>
      <c r="AV57" s="401"/>
      <c r="AW57" s="401"/>
      <c r="AX57" s="401"/>
      <c r="AY57" s="401"/>
      <c r="AZ57" s="401"/>
      <c r="BA57" s="401"/>
      <c r="BB57" s="401"/>
      <c r="BC57" s="401"/>
      <c r="BD57" s="401"/>
      <c r="BE57" s="401"/>
      <c r="BF57" s="401"/>
      <c r="BG57" s="401"/>
      <c r="BH57" s="401"/>
      <c r="BI57" s="401"/>
      <c r="BJ57" s="401"/>
      <c r="BK57" s="401"/>
      <c r="BL57" s="401"/>
      <c r="BM57" s="401"/>
      <c r="BN57" s="401"/>
      <c r="BO57" s="401"/>
      <c r="BP57" s="401"/>
      <c r="BQ57" s="401"/>
      <c r="BR57" s="401"/>
      <c r="BS57" s="401"/>
      <c r="BT57" s="401"/>
      <c r="BU57" s="401"/>
      <c r="BV57" s="401"/>
      <c r="BW57" s="401"/>
      <c r="BX57" s="401"/>
      <c r="BY57" s="401"/>
      <c r="BZ57" s="401"/>
      <c r="CA57" s="401"/>
      <c r="CB57" s="401"/>
      <c r="CC57" s="401"/>
    </row>
    <row r="58" spans="1:81" s="348" customFormat="1">
      <c r="A58" s="337"/>
      <c r="B58" s="338"/>
      <c r="C58" s="338"/>
      <c r="D58" s="339"/>
      <c r="E58" s="340"/>
      <c r="F58" s="341"/>
      <c r="G58" s="342"/>
      <c r="H58" s="338"/>
      <c r="I58" s="343"/>
      <c r="J58" s="340"/>
      <c r="K58" s="344"/>
      <c r="L58" s="345"/>
      <c r="M58" s="346"/>
      <c r="N58" s="339"/>
      <c r="O58" s="347"/>
      <c r="P58" s="364"/>
      <c r="Q58" s="364"/>
      <c r="R58" s="364"/>
      <c r="S58" s="364"/>
      <c r="T58" s="364"/>
      <c r="U58" s="364"/>
      <c r="V58" s="364"/>
      <c r="W58" s="364"/>
      <c r="X58" s="364"/>
      <c r="Y58" s="364"/>
      <c r="Z58" s="364"/>
      <c r="AA58" s="364"/>
      <c r="AB58" s="364"/>
      <c r="AC58" s="364"/>
      <c r="AD58" s="364"/>
      <c r="AE58" s="364"/>
      <c r="AF58" s="364"/>
      <c r="AG58" s="364"/>
      <c r="AH58" s="364"/>
      <c r="AI58" s="364"/>
      <c r="AJ58" s="364"/>
      <c r="AK58" s="364"/>
      <c r="AL58" s="364"/>
      <c r="AM58" s="364"/>
      <c r="AN58" s="364"/>
      <c r="AO58" s="364"/>
      <c r="AP58" s="400"/>
      <c r="AQ58" s="400"/>
      <c r="AR58" s="400"/>
      <c r="AS58" s="400"/>
      <c r="AT58" s="400"/>
      <c r="AU58" s="400"/>
      <c r="AV58" s="400"/>
      <c r="AW58" s="400"/>
      <c r="AX58" s="400"/>
      <c r="AY58" s="400"/>
      <c r="AZ58" s="400"/>
      <c r="BA58" s="400"/>
      <c r="BB58" s="400"/>
      <c r="BC58" s="400"/>
      <c r="BD58" s="400"/>
      <c r="BE58" s="400"/>
      <c r="BF58" s="400"/>
      <c r="BG58" s="400"/>
      <c r="BH58" s="400"/>
      <c r="BI58" s="400"/>
      <c r="BJ58" s="400"/>
      <c r="BK58" s="400"/>
      <c r="BL58" s="400"/>
      <c r="BM58" s="400"/>
      <c r="BN58" s="400"/>
      <c r="BO58" s="400"/>
      <c r="BP58" s="400"/>
      <c r="BQ58" s="400"/>
      <c r="BR58" s="400"/>
      <c r="BS58" s="400"/>
      <c r="BT58" s="400"/>
      <c r="BU58" s="400"/>
      <c r="BV58" s="400"/>
      <c r="BW58" s="400"/>
      <c r="BX58" s="400"/>
      <c r="BY58" s="400"/>
      <c r="BZ58" s="400"/>
      <c r="CA58" s="400"/>
      <c r="CB58" s="400"/>
      <c r="CC58" s="400"/>
    </row>
    <row r="59" spans="1:81" s="348" customFormat="1">
      <c r="A59" s="337"/>
      <c r="B59" s="338" t="s">
        <v>187</v>
      </c>
      <c r="C59" s="338"/>
      <c r="D59" s="339"/>
      <c r="E59" s="340"/>
      <c r="F59" s="341"/>
      <c r="G59" s="342"/>
      <c r="H59" s="338"/>
      <c r="I59" s="343"/>
      <c r="J59" s="340"/>
      <c r="K59" s="344"/>
      <c r="L59" s="345"/>
      <c r="M59" s="346"/>
      <c r="N59" s="339"/>
      <c r="O59" s="347"/>
      <c r="P59" s="364"/>
      <c r="Q59" s="364"/>
      <c r="R59" s="364"/>
      <c r="S59" s="364"/>
      <c r="T59" s="364"/>
      <c r="U59" s="364"/>
      <c r="V59" s="364"/>
      <c r="W59" s="364"/>
      <c r="X59" s="364"/>
      <c r="Y59" s="364"/>
      <c r="Z59" s="364"/>
      <c r="AA59" s="364"/>
      <c r="AB59" s="364"/>
      <c r="AC59" s="364"/>
      <c r="AD59" s="364"/>
      <c r="AE59" s="364"/>
      <c r="AF59" s="364"/>
      <c r="AG59" s="364"/>
      <c r="AH59" s="364"/>
      <c r="AI59" s="364"/>
      <c r="AJ59" s="364"/>
      <c r="AK59" s="364"/>
      <c r="AL59" s="364"/>
      <c r="AM59" s="364"/>
      <c r="AN59" s="364"/>
      <c r="AO59" s="364"/>
      <c r="AP59" s="400"/>
      <c r="AQ59" s="400"/>
      <c r="AR59" s="400"/>
      <c r="AS59" s="400"/>
      <c r="AT59" s="400"/>
      <c r="AU59" s="400"/>
      <c r="AV59" s="400"/>
      <c r="AW59" s="400"/>
      <c r="AX59" s="400"/>
      <c r="AY59" s="400"/>
      <c r="AZ59" s="400"/>
      <c r="BA59" s="400"/>
      <c r="BB59" s="400"/>
      <c r="BC59" s="400"/>
      <c r="BD59" s="400"/>
      <c r="BE59" s="400"/>
      <c r="BF59" s="400"/>
      <c r="BG59" s="400"/>
      <c r="BH59" s="400"/>
      <c r="BI59" s="400"/>
      <c r="BJ59" s="400"/>
      <c r="BK59" s="400"/>
      <c r="BL59" s="400"/>
      <c r="BM59" s="400"/>
      <c r="BN59" s="400"/>
      <c r="BO59" s="400"/>
      <c r="BP59" s="400"/>
      <c r="BQ59" s="400"/>
      <c r="BR59" s="400"/>
      <c r="BS59" s="400"/>
      <c r="BT59" s="400"/>
      <c r="BU59" s="400"/>
      <c r="BV59" s="400"/>
      <c r="BW59" s="400"/>
      <c r="BX59" s="400"/>
      <c r="BY59" s="400"/>
      <c r="BZ59" s="400"/>
      <c r="CA59" s="400"/>
      <c r="CB59" s="400"/>
      <c r="CC59" s="400"/>
    </row>
    <row r="60" spans="1:81" s="353" customFormat="1">
      <c r="A60" s="349"/>
      <c r="B60" s="350"/>
      <c r="C60" s="350"/>
      <c r="D60" s="350"/>
      <c r="E60" s="352"/>
      <c r="G60" s="354"/>
      <c r="H60" s="350"/>
      <c r="I60" s="355"/>
      <c r="J60" s="352"/>
      <c r="K60" s="356"/>
      <c r="L60" s="357"/>
      <c r="M60" s="358"/>
      <c r="N60" s="351"/>
      <c r="O60" s="350"/>
      <c r="P60" s="364"/>
      <c r="Q60" s="364"/>
      <c r="R60" s="364"/>
      <c r="S60" s="364"/>
      <c r="T60" s="364"/>
      <c r="U60" s="364"/>
      <c r="V60" s="364"/>
      <c r="W60" s="364"/>
      <c r="X60" s="364"/>
      <c r="Y60" s="364"/>
      <c r="Z60" s="364"/>
      <c r="AA60" s="364"/>
      <c r="AB60" s="364"/>
      <c r="AC60" s="364"/>
      <c r="AD60" s="364"/>
      <c r="AE60" s="364"/>
      <c r="AF60" s="364"/>
      <c r="AG60" s="364"/>
      <c r="AH60" s="364"/>
      <c r="AI60" s="364"/>
      <c r="AJ60" s="364"/>
      <c r="AK60" s="364"/>
      <c r="AL60" s="364"/>
      <c r="AM60" s="364"/>
      <c r="AN60" s="364"/>
      <c r="AO60" s="364"/>
      <c r="AP60" s="401"/>
      <c r="AQ60" s="401"/>
      <c r="AR60" s="401"/>
      <c r="AS60" s="401"/>
      <c r="AT60" s="401"/>
      <c r="AU60" s="401"/>
      <c r="AV60" s="401"/>
      <c r="AW60" s="401"/>
      <c r="AX60" s="401"/>
      <c r="AY60" s="401"/>
      <c r="AZ60" s="401"/>
      <c r="BA60" s="401"/>
      <c r="BB60" s="401"/>
      <c r="BC60" s="401"/>
      <c r="BD60" s="401"/>
      <c r="BE60" s="401"/>
      <c r="BF60" s="401"/>
      <c r="BG60" s="401"/>
      <c r="BH60" s="401"/>
      <c r="BI60" s="401"/>
      <c r="BJ60" s="401"/>
      <c r="BK60" s="401"/>
      <c r="BL60" s="401"/>
      <c r="BM60" s="401"/>
      <c r="BN60" s="401"/>
      <c r="BO60" s="401"/>
      <c r="BP60" s="401"/>
      <c r="BQ60" s="401"/>
      <c r="BR60" s="401"/>
      <c r="BS60" s="401"/>
      <c r="BT60" s="401"/>
      <c r="BU60" s="401"/>
      <c r="BV60" s="401"/>
      <c r="BW60" s="401"/>
      <c r="BX60" s="401"/>
      <c r="BY60" s="401"/>
      <c r="BZ60" s="401"/>
      <c r="CA60" s="401"/>
      <c r="CB60" s="401"/>
      <c r="CC60" s="401"/>
    </row>
    <row r="61" spans="1:81" s="348" customFormat="1">
      <c r="A61" s="337"/>
      <c r="B61" s="338"/>
      <c r="C61" s="338"/>
      <c r="D61" s="339"/>
      <c r="E61" s="340"/>
      <c r="F61" s="341"/>
      <c r="G61" s="342"/>
      <c r="H61" s="338"/>
      <c r="I61" s="343"/>
      <c r="J61" s="340"/>
      <c r="K61" s="344"/>
      <c r="L61" s="345"/>
      <c r="M61" s="346"/>
      <c r="N61" s="339"/>
      <c r="O61" s="347"/>
      <c r="P61" s="364"/>
      <c r="Q61" s="364"/>
      <c r="R61" s="364"/>
      <c r="S61" s="364"/>
      <c r="T61" s="364"/>
      <c r="U61" s="364"/>
      <c r="V61" s="364"/>
      <c r="W61" s="364"/>
      <c r="X61" s="364"/>
      <c r="Y61" s="364"/>
      <c r="Z61" s="364"/>
      <c r="AA61" s="364"/>
      <c r="AB61" s="364"/>
      <c r="AC61" s="364"/>
      <c r="AD61" s="364"/>
      <c r="AE61" s="364"/>
      <c r="AF61" s="364"/>
      <c r="AG61" s="364"/>
      <c r="AH61" s="364"/>
      <c r="AI61" s="364"/>
      <c r="AJ61" s="364"/>
      <c r="AK61" s="364"/>
      <c r="AL61" s="364"/>
      <c r="AM61" s="364"/>
      <c r="AN61" s="364"/>
      <c r="AO61" s="364"/>
      <c r="AP61" s="400"/>
      <c r="AQ61" s="400"/>
      <c r="AR61" s="400"/>
      <c r="AS61" s="400"/>
      <c r="AT61" s="400"/>
      <c r="AU61" s="400"/>
      <c r="AV61" s="400"/>
      <c r="AW61" s="400"/>
      <c r="AX61" s="400"/>
      <c r="AY61" s="400"/>
      <c r="AZ61" s="400"/>
      <c r="BA61" s="400"/>
      <c r="BB61" s="400"/>
      <c r="BC61" s="400"/>
      <c r="BD61" s="400"/>
      <c r="BE61" s="400"/>
      <c r="BF61" s="400"/>
      <c r="BG61" s="400"/>
      <c r="BH61" s="400"/>
      <c r="BI61" s="400"/>
      <c r="BJ61" s="400"/>
      <c r="BK61" s="400"/>
      <c r="BL61" s="400"/>
      <c r="BM61" s="400"/>
      <c r="BN61" s="400"/>
      <c r="BO61" s="400"/>
      <c r="BP61" s="400"/>
      <c r="BQ61" s="400"/>
      <c r="BR61" s="400"/>
      <c r="BS61" s="400"/>
      <c r="BT61" s="400"/>
      <c r="BU61" s="400"/>
      <c r="BV61" s="400"/>
      <c r="BW61" s="400"/>
      <c r="BX61" s="400"/>
      <c r="BY61" s="400"/>
      <c r="BZ61" s="400"/>
      <c r="CA61" s="400"/>
      <c r="CB61" s="400"/>
      <c r="CC61" s="400"/>
    </row>
    <row r="62" spans="1:81" s="348" customFormat="1">
      <c r="A62" s="337"/>
      <c r="B62" s="338" t="s">
        <v>187</v>
      </c>
      <c r="C62" s="338"/>
      <c r="D62" s="339"/>
      <c r="E62" s="340"/>
      <c r="F62" s="341"/>
      <c r="G62" s="342"/>
      <c r="H62" s="338"/>
      <c r="I62" s="343"/>
      <c r="J62" s="340"/>
      <c r="K62" s="344"/>
      <c r="L62" s="345"/>
      <c r="M62" s="346"/>
      <c r="N62" s="339"/>
      <c r="O62" s="347"/>
      <c r="P62" s="364"/>
      <c r="Q62" s="364"/>
      <c r="R62" s="364"/>
      <c r="S62" s="364"/>
      <c r="T62" s="364"/>
      <c r="U62" s="364"/>
      <c r="V62" s="364"/>
      <c r="W62" s="364"/>
      <c r="X62" s="364"/>
      <c r="Y62" s="364"/>
      <c r="Z62" s="364"/>
      <c r="AA62" s="364"/>
      <c r="AB62" s="364"/>
      <c r="AC62" s="364"/>
      <c r="AD62" s="364"/>
      <c r="AE62" s="364"/>
      <c r="AF62" s="364"/>
      <c r="AG62" s="364"/>
      <c r="AH62" s="364"/>
      <c r="AI62" s="364"/>
      <c r="AJ62" s="364"/>
      <c r="AK62" s="364"/>
      <c r="AL62" s="364"/>
      <c r="AM62" s="364"/>
      <c r="AN62" s="364"/>
      <c r="AO62" s="364"/>
      <c r="AP62" s="400"/>
      <c r="AQ62" s="400"/>
      <c r="AR62" s="400"/>
      <c r="AS62" s="400"/>
      <c r="AT62" s="400"/>
      <c r="AU62" s="400"/>
      <c r="AV62" s="400"/>
      <c r="AW62" s="400"/>
      <c r="AX62" s="400"/>
      <c r="AY62" s="400"/>
      <c r="AZ62" s="400"/>
      <c r="BA62" s="400"/>
      <c r="BB62" s="400"/>
      <c r="BC62" s="400"/>
      <c r="BD62" s="400"/>
      <c r="BE62" s="400"/>
      <c r="BF62" s="400"/>
      <c r="BG62" s="400"/>
      <c r="BH62" s="400"/>
      <c r="BI62" s="400"/>
      <c r="BJ62" s="400"/>
      <c r="BK62" s="400"/>
      <c r="BL62" s="400"/>
      <c r="BM62" s="400"/>
      <c r="BN62" s="400"/>
      <c r="BO62" s="400"/>
      <c r="BP62" s="400"/>
      <c r="BQ62" s="400"/>
      <c r="BR62" s="400"/>
      <c r="BS62" s="400"/>
      <c r="BT62" s="400"/>
      <c r="BU62" s="400"/>
      <c r="BV62" s="400"/>
      <c r="BW62" s="400"/>
      <c r="BX62" s="400"/>
      <c r="BY62" s="400"/>
      <c r="BZ62" s="400"/>
      <c r="CA62" s="400"/>
      <c r="CB62" s="400"/>
      <c r="CC62" s="400"/>
    </row>
    <row r="63" spans="1:81" s="353" customFormat="1">
      <c r="A63" s="349"/>
      <c r="B63" s="350"/>
      <c r="C63" s="350"/>
      <c r="D63" s="351"/>
      <c r="E63" s="352"/>
      <c r="G63" s="354"/>
      <c r="H63" s="350"/>
      <c r="I63" s="355"/>
      <c r="J63" s="352"/>
      <c r="K63" s="356"/>
      <c r="L63" s="357"/>
      <c r="M63" s="358"/>
      <c r="N63" s="351"/>
      <c r="O63" s="359"/>
      <c r="P63" s="364"/>
      <c r="Q63" s="364"/>
      <c r="R63" s="364"/>
      <c r="S63" s="364"/>
      <c r="T63" s="364"/>
      <c r="U63" s="364"/>
      <c r="V63" s="364"/>
      <c r="W63" s="364"/>
      <c r="X63" s="364"/>
      <c r="Y63" s="364"/>
      <c r="Z63" s="364"/>
      <c r="AA63" s="364"/>
      <c r="AB63" s="364"/>
      <c r="AC63" s="364"/>
      <c r="AD63" s="364"/>
      <c r="AE63" s="364"/>
      <c r="AF63" s="364"/>
      <c r="AG63" s="364"/>
      <c r="AH63" s="364"/>
      <c r="AI63" s="364"/>
      <c r="AJ63" s="364"/>
      <c r="AK63" s="364"/>
      <c r="AL63" s="364"/>
      <c r="AM63" s="364"/>
      <c r="AN63" s="364"/>
      <c r="AO63" s="364"/>
      <c r="AP63" s="401"/>
      <c r="AQ63" s="401"/>
      <c r="AR63" s="401"/>
      <c r="AS63" s="401"/>
      <c r="AT63" s="401"/>
      <c r="AU63" s="401"/>
      <c r="AV63" s="401"/>
      <c r="AW63" s="401"/>
      <c r="AX63" s="401"/>
      <c r="AY63" s="401"/>
      <c r="AZ63" s="401"/>
      <c r="BA63" s="401"/>
      <c r="BB63" s="401"/>
      <c r="BC63" s="401"/>
      <c r="BD63" s="401"/>
      <c r="BE63" s="401"/>
      <c r="BF63" s="401"/>
      <c r="BG63" s="401"/>
      <c r="BH63" s="401"/>
      <c r="BI63" s="401"/>
      <c r="BJ63" s="401"/>
      <c r="BK63" s="401"/>
      <c r="BL63" s="401"/>
      <c r="BM63" s="401"/>
      <c r="BN63" s="401"/>
      <c r="BO63" s="401"/>
      <c r="BP63" s="401"/>
      <c r="BQ63" s="401"/>
      <c r="BR63" s="401"/>
      <c r="BS63" s="401"/>
      <c r="BT63" s="401"/>
      <c r="BU63" s="401"/>
      <c r="BV63" s="401"/>
      <c r="BW63" s="401"/>
      <c r="BX63" s="401"/>
      <c r="BY63" s="401"/>
      <c r="BZ63" s="401"/>
      <c r="CA63" s="401"/>
      <c r="CB63" s="401"/>
      <c r="CC63" s="401"/>
    </row>
    <row r="64" spans="1:81" s="348" customFormat="1">
      <c r="A64" s="337"/>
      <c r="B64" s="338"/>
      <c r="C64" s="338"/>
      <c r="D64" s="339"/>
      <c r="E64" s="340"/>
      <c r="F64" s="341"/>
      <c r="G64" s="342"/>
      <c r="H64" s="338"/>
      <c r="I64" s="343"/>
      <c r="J64" s="340"/>
      <c r="K64" s="344"/>
      <c r="L64" s="345"/>
      <c r="M64" s="346"/>
      <c r="N64" s="339"/>
      <c r="O64" s="347"/>
      <c r="P64" s="364"/>
      <c r="Q64" s="364"/>
      <c r="R64" s="364"/>
      <c r="S64" s="364"/>
      <c r="T64" s="364"/>
      <c r="U64" s="364"/>
      <c r="V64" s="364"/>
      <c r="W64" s="364"/>
      <c r="X64" s="364"/>
      <c r="Y64" s="364"/>
      <c r="Z64" s="364"/>
      <c r="AA64" s="364"/>
      <c r="AB64" s="364"/>
      <c r="AC64" s="364"/>
      <c r="AD64" s="364"/>
      <c r="AE64" s="364"/>
      <c r="AF64" s="364"/>
      <c r="AG64" s="364"/>
      <c r="AH64" s="364"/>
      <c r="AI64" s="364"/>
      <c r="AJ64" s="364"/>
      <c r="AK64" s="364"/>
      <c r="AL64" s="364"/>
      <c r="AM64" s="364"/>
      <c r="AN64" s="364"/>
      <c r="AO64" s="364"/>
      <c r="AP64" s="400"/>
      <c r="AQ64" s="400"/>
      <c r="AR64" s="400"/>
      <c r="AS64" s="400"/>
      <c r="AT64" s="400"/>
      <c r="AU64" s="400"/>
      <c r="AV64" s="400"/>
      <c r="AW64" s="400"/>
      <c r="AX64" s="400"/>
      <c r="AY64" s="400"/>
      <c r="AZ64" s="400"/>
      <c r="BA64" s="400"/>
      <c r="BB64" s="400"/>
      <c r="BC64" s="400"/>
      <c r="BD64" s="400"/>
      <c r="BE64" s="400"/>
      <c r="BF64" s="400"/>
      <c r="BG64" s="400"/>
      <c r="BH64" s="400"/>
      <c r="BI64" s="400"/>
      <c r="BJ64" s="400"/>
      <c r="BK64" s="400"/>
      <c r="BL64" s="400"/>
      <c r="BM64" s="400"/>
      <c r="BN64" s="400"/>
      <c r="BO64" s="400"/>
      <c r="BP64" s="400"/>
      <c r="BQ64" s="400"/>
      <c r="BR64" s="400"/>
      <c r="BS64" s="400"/>
      <c r="BT64" s="400"/>
      <c r="BU64" s="400"/>
      <c r="BV64" s="400"/>
      <c r="BW64" s="400"/>
      <c r="BX64" s="400"/>
      <c r="BY64" s="400"/>
      <c r="BZ64" s="400"/>
      <c r="CA64" s="400"/>
      <c r="CB64" s="400"/>
      <c r="CC64" s="400"/>
    </row>
    <row r="65" spans="1:81" s="348" customFormat="1">
      <c r="A65" s="337"/>
      <c r="B65" s="338" t="s">
        <v>187</v>
      </c>
      <c r="C65" s="338"/>
      <c r="D65" s="339"/>
      <c r="E65" s="340"/>
      <c r="F65" s="341"/>
      <c r="G65" s="342"/>
      <c r="H65" s="338"/>
      <c r="I65" s="343"/>
      <c r="J65" s="340"/>
      <c r="K65" s="344"/>
      <c r="L65" s="345"/>
      <c r="M65" s="346"/>
      <c r="N65" s="339"/>
      <c r="O65" s="347"/>
      <c r="P65" s="364"/>
      <c r="Q65" s="364"/>
      <c r="R65" s="364"/>
      <c r="S65" s="364"/>
      <c r="T65" s="364"/>
      <c r="U65" s="364"/>
      <c r="V65" s="364"/>
      <c r="W65" s="364"/>
      <c r="X65" s="364"/>
      <c r="Y65" s="364"/>
      <c r="Z65" s="364"/>
      <c r="AA65" s="364"/>
      <c r="AB65" s="364"/>
      <c r="AC65" s="364"/>
      <c r="AD65" s="364"/>
      <c r="AE65" s="364"/>
      <c r="AF65" s="364"/>
      <c r="AG65" s="364"/>
      <c r="AH65" s="364"/>
      <c r="AI65" s="364"/>
      <c r="AJ65" s="364"/>
      <c r="AK65" s="364"/>
      <c r="AL65" s="364"/>
      <c r="AM65" s="364"/>
      <c r="AN65" s="364"/>
      <c r="AO65" s="364"/>
      <c r="AP65" s="400"/>
      <c r="AQ65" s="400"/>
      <c r="AR65" s="400"/>
      <c r="AS65" s="400"/>
      <c r="AT65" s="400"/>
      <c r="AU65" s="400"/>
      <c r="AV65" s="400"/>
      <c r="AW65" s="400"/>
      <c r="AX65" s="400"/>
      <c r="AY65" s="400"/>
      <c r="AZ65" s="400"/>
      <c r="BA65" s="400"/>
      <c r="BB65" s="400"/>
      <c r="BC65" s="400"/>
      <c r="BD65" s="400"/>
      <c r="BE65" s="400"/>
      <c r="BF65" s="400"/>
      <c r="BG65" s="400"/>
      <c r="BH65" s="400"/>
      <c r="BI65" s="400"/>
      <c r="BJ65" s="400"/>
      <c r="BK65" s="400"/>
      <c r="BL65" s="400"/>
      <c r="BM65" s="400"/>
      <c r="BN65" s="400"/>
      <c r="BO65" s="400"/>
      <c r="BP65" s="400"/>
      <c r="BQ65" s="400"/>
      <c r="BR65" s="400"/>
      <c r="BS65" s="400"/>
      <c r="BT65" s="400"/>
      <c r="BU65" s="400"/>
      <c r="BV65" s="400"/>
      <c r="BW65" s="400"/>
      <c r="BX65" s="400"/>
      <c r="BY65" s="400"/>
      <c r="BZ65" s="400"/>
      <c r="CA65" s="400"/>
      <c r="CB65" s="400"/>
      <c r="CC65" s="400"/>
    </row>
    <row r="66" spans="1:81" s="353" customFormat="1">
      <c r="A66" s="349"/>
      <c r="B66" s="350"/>
      <c r="C66" s="350"/>
      <c r="D66" s="350"/>
      <c r="E66" s="352"/>
      <c r="G66" s="354"/>
      <c r="H66" s="350"/>
      <c r="I66" s="355"/>
      <c r="J66" s="352"/>
      <c r="K66" s="356"/>
      <c r="L66" s="357"/>
      <c r="M66" s="358"/>
      <c r="N66" s="351"/>
      <c r="O66" s="359"/>
      <c r="P66" s="364"/>
      <c r="Q66" s="364"/>
      <c r="R66" s="364"/>
      <c r="S66" s="364"/>
      <c r="T66" s="364"/>
      <c r="U66" s="364"/>
      <c r="V66" s="364"/>
      <c r="W66" s="364"/>
      <c r="X66" s="364"/>
      <c r="Y66" s="364"/>
      <c r="Z66" s="364"/>
      <c r="AA66" s="364"/>
      <c r="AB66" s="364"/>
      <c r="AC66" s="364"/>
      <c r="AD66" s="364"/>
      <c r="AE66" s="364"/>
      <c r="AF66" s="364"/>
      <c r="AG66" s="364"/>
      <c r="AH66" s="364"/>
      <c r="AI66" s="364"/>
      <c r="AJ66" s="364"/>
      <c r="AK66" s="364"/>
      <c r="AL66" s="364"/>
      <c r="AM66" s="364"/>
      <c r="AN66" s="364"/>
      <c r="AO66" s="364"/>
      <c r="AP66" s="401"/>
      <c r="AQ66" s="401"/>
      <c r="AR66" s="401"/>
      <c r="AS66" s="401"/>
      <c r="AT66" s="401"/>
      <c r="AU66" s="401"/>
      <c r="AV66" s="401"/>
      <c r="AW66" s="401"/>
      <c r="AX66" s="401"/>
      <c r="AY66" s="401"/>
      <c r="AZ66" s="401"/>
      <c r="BA66" s="401"/>
      <c r="BB66" s="401"/>
      <c r="BC66" s="401"/>
      <c r="BD66" s="401"/>
      <c r="BE66" s="401"/>
      <c r="BF66" s="401"/>
      <c r="BG66" s="401"/>
      <c r="BH66" s="401"/>
      <c r="BI66" s="401"/>
      <c r="BJ66" s="401"/>
      <c r="BK66" s="401"/>
      <c r="BL66" s="401"/>
      <c r="BM66" s="401"/>
      <c r="BN66" s="401"/>
      <c r="BO66" s="401"/>
      <c r="BP66" s="401"/>
      <c r="BQ66" s="401"/>
      <c r="BR66" s="401"/>
      <c r="BS66" s="401"/>
      <c r="BT66" s="401"/>
      <c r="BU66" s="401"/>
      <c r="BV66" s="401"/>
      <c r="BW66" s="401"/>
      <c r="BX66" s="401"/>
      <c r="BY66" s="401"/>
      <c r="BZ66" s="401"/>
      <c r="CA66" s="401"/>
      <c r="CB66" s="401"/>
      <c r="CC66" s="401"/>
    </row>
    <row r="67" spans="1:81" s="348" customFormat="1">
      <c r="A67" s="337"/>
      <c r="B67" s="338"/>
      <c r="C67" s="338"/>
      <c r="D67" s="339"/>
      <c r="E67" s="340"/>
      <c r="F67" s="341"/>
      <c r="G67" s="342"/>
      <c r="H67" s="338"/>
      <c r="I67" s="343"/>
      <c r="J67" s="340"/>
      <c r="K67" s="344"/>
      <c r="L67" s="345"/>
      <c r="M67" s="346"/>
      <c r="N67" s="339"/>
      <c r="O67" s="347"/>
      <c r="P67" s="364"/>
      <c r="Q67" s="364"/>
      <c r="R67" s="364"/>
      <c r="S67" s="364"/>
      <c r="T67" s="364"/>
      <c r="U67" s="364"/>
      <c r="V67" s="364"/>
      <c r="W67" s="364"/>
      <c r="X67" s="364"/>
      <c r="Y67" s="364"/>
      <c r="Z67" s="364"/>
      <c r="AA67" s="364"/>
      <c r="AB67" s="364"/>
      <c r="AC67" s="364"/>
      <c r="AD67" s="364"/>
      <c r="AE67" s="364"/>
      <c r="AF67" s="364"/>
      <c r="AG67" s="364"/>
      <c r="AH67" s="364"/>
      <c r="AI67" s="364"/>
      <c r="AJ67" s="364"/>
      <c r="AK67" s="364"/>
      <c r="AL67" s="364"/>
      <c r="AM67" s="364"/>
      <c r="AN67" s="364"/>
      <c r="AO67" s="364"/>
      <c r="AP67" s="400"/>
      <c r="AQ67" s="400"/>
      <c r="AR67" s="400"/>
      <c r="AS67" s="400"/>
      <c r="AT67" s="400"/>
      <c r="AU67" s="400"/>
      <c r="AV67" s="400"/>
      <c r="AW67" s="400"/>
      <c r="AX67" s="400"/>
      <c r="AY67" s="400"/>
      <c r="AZ67" s="400"/>
      <c r="BA67" s="400"/>
      <c r="BB67" s="400"/>
      <c r="BC67" s="400"/>
      <c r="BD67" s="400"/>
      <c r="BE67" s="400"/>
      <c r="BF67" s="400"/>
      <c r="BG67" s="400"/>
      <c r="BH67" s="400"/>
      <c r="BI67" s="400"/>
      <c r="BJ67" s="400"/>
      <c r="BK67" s="400"/>
      <c r="BL67" s="400"/>
      <c r="BM67" s="400"/>
      <c r="BN67" s="400"/>
      <c r="BO67" s="400"/>
      <c r="BP67" s="400"/>
      <c r="BQ67" s="400"/>
      <c r="BR67" s="400"/>
      <c r="BS67" s="400"/>
      <c r="BT67" s="400"/>
      <c r="BU67" s="400"/>
      <c r="BV67" s="400"/>
      <c r="BW67" s="400"/>
      <c r="BX67" s="400"/>
      <c r="BY67" s="400"/>
      <c r="BZ67" s="400"/>
      <c r="CA67" s="400"/>
      <c r="CB67" s="400"/>
      <c r="CC67" s="400"/>
    </row>
    <row r="68" spans="1:81" s="348" customFormat="1">
      <c r="A68" s="337"/>
      <c r="B68" s="338" t="s">
        <v>187</v>
      </c>
      <c r="C68" s="338"/>
      <c r="D68" s="339"/>
      <c r="E68" s="340"/>
      <c r="F68" s="341"/>
      <c r="G68" s="342"/>
      <c r="H68" s="338"/>
      <c r="I68" s="343"/>
      <c r="J68" s="340"/>
      <c r="K68" s="344"/>
      <c r="L68" s="345"/>
      <c r="M68" s="346"/>
      <c r="N68" s="339"/>
      <c r="O68" s="347"/>
      <c r="P68" s="364"/>
      <c r="Q68" s="364"/>
      <c r="R68" s="364"/>
      <c r="S68" s="364"/>
      <c r="T68" s="364"/>
      <c r="U68" s="364"/>
      <c r="V68" s="364"/>
      <c r="W68" s="364"/>
      <c r="X68" s="364"/>
      <c r="Y68" s="364"/>
      <c r="Z68" s="364"/>
      <c r="AA68" s="364"/>
      <c r="AB68" s="364"/>
      <c r="AC68" s="364"/>
      <c r="AD68" s="364"/>
      <c r="AE68" s="364"/>
      <c r="AF68" s="364"/>
      <c r="AG68" s="364"/>
      <c r="AH68" s="364"/>
      <c r="AI68" s="364"/>
      <c r="AJ68" s="364"/>
      <c r="AK68" s="364"/>
      <c r="AL68" s="364"/>
      <c r="AM68" s="364"/>
      <c r="AN68" s="364"/>
      <c r="AO68" s="364"/>
      <c r="AP68" s="400"/>
      <c r="AQ68" s="400"/>
      <c r="AR68" s="400"/>
      <c r="AS68" s="400"/>
      <c r="AT68" s="400"/>
      <c r="AU68" s="400"/>
      <c r="AV68" s="400"/>
      <c r="AW68" s="400"/>
      <c r="AX68" s="400"/>
      <c r="AY68" s="400"/>
      <c r="AZ68" s="400"/>
      <c r="BA68" s="400"/>
      <c r="BB68" s="400"/>
      <c r="BC68" s="400"/>
      <c r="BD68" s="400"/>
      <c r="BE68" s="400"/>
      <c r="BF68" s="400"/>
      <c r="BG68" s="400"/>
      <c r="BH68" s="400"/>
      <c r="BI68" s="400"/>
      <c r="BJ68" s="400"/>
      <c r="BK68" s="400"/>
      <c r="BL68" s="400"/>
      <c r="BM68" s="400"/>
      <c r="BN68" s="400"/>
      <c r="BO68" s="400"/>
      <c r="BP68" s="400"/>
      <c r="BQ68" s="400"/>
      <c r="BR68" s="400"/>
      <c r="BS68" s="400"/>
      <c r="BT68" s="400"/>
      <c r="BU68" s="400"/>
      <c r="BV68" s="400"/>
      <c r="BW68" s="400"/>
      <c r="BX68" s="400"/>
      <c r="BY68" s="400"/>
      <c r="BZ68" s="400"/>
      <c r="CA68" s="400"/>
      <c r="CB68" s="400"/>
      <c r="CC68" s="400"/>
    </row>
    <row r="69" spans="1:81" s="353" customFormat="1">
      <c r="A69" s="349"/>
      <c r="B69" s="350"/>
      <c r="C69" s="350"/>
      <c r="D69" s="350"/>
      <c r="E69" s="352"/>
      <c r="G69" s="354"/>
      <c r="H69" s="350"/>
      <c r="I69" s="355"/>
      <c r="J69" s="352"/>
      <c r="K69" s="356"/>
      <c r="L69" s="357"/>
      <c r="M69" s="358"/>
      <c r="N69" s="351"/>
      <c r="O69" s="350"/>
      <c r="P69" s="364"/>
      <c r="Q69" s="364"/>
      <c r="R69" s="364"/>
      <c r="S69" s="364"/>
      <c r="T69" s="364"/>
      <c r="U69" s="364"/>
      <c r="V69" s="364"/>
      <c r="W69" s="364"/>
      <c r="X69" s="364"/>
      <c r="Y69" s="364"/>
      <c r="Z69" s="364"/>
      <c r="AA69" s="364"/>
      <c r="AB69" s="364"/>
      <c r="AC69" s="364"/>
      <c r="AD69" s="364"/>
      <c r="AE69" s="364"/>
      <c r="AF69" s="364"/>
      <c r="AG69" s="364"/>
      <c r="AH69" s="364"/>
      <c r="AI69" s="364"/>
      <c r="AJ69" s="364"/>
      <c r="AK69" s="364"/>
      <c r="AL69" s="364"/>
      <c r="AM69" s="364"/>
      <c r="AN69" s="364"/>
      <c r="AO69" s="364"/>
      <c r="AP69" s="401"/>
      <c r="AQ69" s="401"/>
      <c r="AR69" s="401"/>
      <c r="AS69" s="401"/>
      <c r="AT69" s="401"/>
      <c r="AU69" s="401"/>
      <c r="AV69" s="401"/>
      <c r="AW69" s="401"/>
      <c r="AX69" s="401"/>
      <c r="AY69" s="401"/>
      <c r="AZ69" s="401"/>
      <c r="BA69" s="401"/>
      <c r="BB69" s="401"/>
      <c r="BC69" s="401"/>
      <c r="BD69" s="401"/>
      <c r="BE69" s="401"/>
      <c r="BF69" s="401"/>
      <c r="BG69" s="401"/>
      <c r="BH69" s="401"/>
      <c r="BI69" s="401"/>
      <c r="BJ69" s="401"/>
      <c r="BK69" s="401"/>
      <c r="BL69" s="401"/>
      <c r="BM69" s="401"/>
      <c r="BN69" s="401"/>
      <c r="BO69" s="401"/>
      <c r="BP69" s="401"/>
      <c r="BQ69" s="401"/>
      <c r="BR69" s="401"/>
      <c r="BS69" s="401"/>
      <c r="BT69" s="401"/>
      <c r="BU69" s="401"/>
      <c r="BV69" s="401"/>
      <c r="BW69" s="401"/>
      <c r="BX69" s="401"/>
      <c r="BY69" s="401"/>
      <c r="BZ69" s="401"/>
      <c r="CA69" s="401"/>
      <c r="CB69" s="401"/>
      <c r="CC69" s="401"/>
    </row>
    <row r="70" spans="1:81" s="348" customFormat="1">
      <c r="A70" s="337"/>
      <c r="B70" s="338"/>
      <c r="C70" s="338"/>
      <c r="D70" s="339"/>
      <c r="E70" s="340"/>
      <c r="F70" s="341"/>
      <c r="G70" s="342"/>
      <c r="H70" s="338"/>
      <c r="I70" s="343"/>
      <c r="J70" s="340"/>
      <c r="K70" s="344"/>
      <c r="L70" s="345"/>
      <c r="M70" s="346"/>
      <c r="N70" s="339"/>
      <c r="O70" s="347"/>
      <c r="P70" s="364"/>
      <c r="Q70" s="364"/>
      <c r="R70" s="364"/>
      <c r="S70" s="364"/>
      <c r="T70" s="364"/>
      <c r="U70" s="364"/>
      <c r="V70" s="364"/>
      <c r="W70" s="364"/>
      <c r="X70" s="364"/>
      <c r="Y70" s="364"/>
      <c r="Z70" s="364"/>
      <c r="AA70" s="364"/>
      <c r="AB70" s="364"/>
      <c r="AC70" s="364"/>
      <c r="AD70" s="364"/>
      <c r="AE70" s="364"/>
      <c r="AF70" s="364"/>
      <c r="AG70" s="364"/>
      <c r="AH70" s="364"/>
      <c r="AI70" s="364"/>
      <c r="AJ70" s="364"/>
      <c r="AK70" s="364"/>
      <c r="AL70" s="364"/>
      <c r="AM70" s="364"/>
      <c r="AN70" s="364"/>
      <c r="AO70" s="364"/>
      <c r="AP70" s="400"/>
      <c r="AQ70" s="400"/>
      <c r="AR70" s="400"/>
      <c r="AS70" s="400"/>
      <c r="AT70" s="400"/>
      <c r="AU70" s="400"/>
      <c r="AV70" s="400"/>
      <c r="AW70" s="400"/>
      <c r="AX70" s="400"/>
      <c r="AY70" s="400"/>
      <c r="AZ70" s="400"/>
      <c r="BA70" s="400"/>
      <c r="BB70" s="400"/>
      <c r="BC70" s="400"/>
      <c r="BD70" s="400"/>
      <c r="BE70" s="400"/>
      <c r="BF70" s="400"/>
      <c r="BG70" s="400"/>
      <c r="BH70" s="400"/>
      <c r="BI70" s="400"/>
      <c r="BJ70" s="400"/>
      <c r="BK70" s="400"/>
      <c r="BL70" s="400"/>
      <c r="BM70" s="400"/>
      <c r="BN70" s="400"/>
      <c r="BO70" s="400"/>
      <c r="BP70" s="400"/>
      <c r="BQ70" s="400"/>
      <c r="BR70" s="400"/>
      <c r="BS70" s="400"/>
      <c r="BT70" s="400"/>
      <c r="BU70" s="400"/>
      <c r="BV70" s="400"/>
      <c r="BW70" s="400"/>
      <c r="BX70" s="400"/>
      <c r="BY70" s="400"/>
      <c r="BZ70" s="400"/>
      <c r="CA70" s="400"/>
      <c r="CB70" s="400"/>
      <c r="CC70" s="400"/>
    </row>
    <row r="71" spans="1:81" s="348" customFormat="1">
      <c r="A71" s="337"/>
      <c r="B71" s="338" t="s">
        <v>187</v>
      </c>
      <c r="C71" s="338"/>
      <c r="D71" s="339"/>
      <c r="E71" s="340"/>
      <c r="F71" s="341"/>
      <c r="G71" s="342"/>
      <c r="H71" s="338"/>
      <c r="I71" s="343"/>
      <c r="J71" s="340"/>
      <c r="K71" s="344"/>
      <c r="L71" s="345"/>
      <c r="M71" s="346"/>
      <c r="N71" s="339"/>
      <c r="O71" s="347"/>
      <c r="P71" s="364"/>
      <c r="Q71" s="364"/>
      <c r="R71" s="364"/>
      <c r="S71" s="364"/>
      <c r="T71" s="364"/>
      <c r="U71" s="364"/>
      <c r="V71" s="364"/>
      <c r="W71" s="364"/>
      <c r="X71" s="364"/>
      <c r="Y71" s="364"/>
      <c r="Z71" s="364"/>
      <c r="AA71" s="364"/>
      <c r="AB71" s="364"/>
      <c r="AC71" s="364"/>
      <c r="AD71" s="364"/>
      <c r="AE71" s="364"/>
      <c r="AF71" s="364"/>
      <c r="AG71" s="364"/>
      <c r="AH71" s="364"/>
      <c r="AI71" s="364"/>
      <c r="AJ71" s="364"/>
      <c r="AK71" s="364"/>
      <c r="AL71" s="364"/>
      <c r="AM71" s="364"/>
      <c r="AN71" s="364"/>
      <c r="AO71" s="364"/>
      <c r="AP71" s="400"/>
      <c r="AQ71" s="400"/>
      <c r="AR71" s="400"/>
      <c r="AS71" s="400"/>
      <c r="AT71" s="400"/>
      <c r="AU71" s="400"/>
      <c r="AV71" s="400"/>
      <c r="AW71" s="400"/>
      <c r="AX71" s="400"/>
      <c r="AY71" s="400"/>
      <c r="AZ71" s="400"/>
      <c r="BA71" s="400"/>
      <c r="BB71" s="400"/>
      <c r="BC71" s="400"/>
      <c r="BD71" s="400"/>
      <c r="BE71" s="400"/>
      <c r="BF71" s="400"/>
      <c r="BG71" s="400"/>
      <c r="BH71" s="400"/>
      <c r="BI71" s="400"/>
      <c r="BJ71" s="400"/>
      <c r="BK71" s="400"/>
      <c r="BL71" s="400"/>
      <c r="BM71" s="400"/>
      <c r="BN71" s="400"/>
      <c r="BO71" s="400"/>
      <c r="BP71" s="400"/>
      <c r="BQ71" s="400"/>
      <c r="BR71" s="400"/>
      <c r="BS71" s="400"/>
      <c r="BT71" s="400"/>
      <c r="BU71" s="400"/>
      <c r="BV71" s="400"/>
      <c r="BW71" s="400"/>
      <c r="BX71" s="400"/>
      <c r="BY71" s="400"/>
      <c r="BZ71" s="400"/>
      <c r="CA71" s="400"/>
      <c r="CB71" s="400"/>
      <c r="CC71" s="400"/>
    </row>
    <row r="72" spans="1:81" s="353" customFormat="1">
      <c r="A72" s="349"/>
      <c r="B72" s="350"/>
      <c r="C72" s="350"/>
      <c r="D72" s="351"/>
      <c r="E72" s="352"/>
      <c r="G72" s="354"/>
      <c r="H72" s="350"/>
      <c r="I72" s="355"/>
      <c r="J72" s="352"/>
      <c r="K72" s="356"/>
      <c r="L72" s="357"/>
      <c r="M72" s="358"/>
      <c r="N72" s="351"/>
      <c r="O72" s="359"/>
      <c r="P72" s="364"/>
      <c r="Q72" s="364"/>
      <c r="R72" s="364"/>
      <c r="S72" s="364"/>
      <c r="T72" s="364"/>
      <c r="U72" s="364"/>
      <c r="V72" s="364"/>
      <c r="W72" s="364"/>
      <c r="X72" s="364"/>
      <c r="Y72" s="364"/>
      <c r="Z72" s="364"/>
      <c r="AA72" s="364"/>
      <c r="AB72" s="364"/>
      <c r="AC72" s="364"/>
      <c r="AD72" s="364"/>
      <c r="AE72" s="364"/>
      <c r="AF72" s="364"/>
      <c r="AG72" s="364"/>
      <c r="AH72" s="364"/>
      <c r="AI72" s="364"/>
      <c r="AJ72" s="364"/>
      <c r="AK72" s="364"/>
      <c r="AL72" s="364"/>
      <c r="AM72" s="364"/>
      <c r="AN72" s="364"/>
      <c r="AO72" s="364"/>
      <c r="AP72" s="401"/>
      <c r="AQ72" s="401"/>
      <c r="AR72" s="401"/>
      <c r="AS72" s="401"/>
      <c r="AT72" s="401"/>
      <c r="AU72" s="401"/>
      <c r="AV72" s="401"/>
      <c r="AW72" s="401"/>
      <c r="AX72" s="401"/>
      <c r="AY72" s="401"/>
      <c r="AZ72" s="401"/>
      <c r="BA72" s="401"/>
      <c r="BB72" s="401"/>
      <c r="BC72" s="401"/>
      <c r="BD72" s="401"/>
      <c r="BE72" s="401"/>
      <c r="BF72" s="401"/>
      <c r="BG72" s="401"/>
      <c r="BH72" s="401"/>
      <c r="BI72" s="401"/>
      <c r="BJ72" s="401"/>
      <c r="BK72" s="401"/>
      <c r="BL72" s="401"/>
      <c r="BM72" s="401"/>
      <c r="BN72" s="401"/>
      <c r="BO72" s="401"/>
      <c r="BP72" s="401"/>
      <c r="BQ72" s="401"/>
      <c r="BR72" s="401"/>
      <c r="BS72" s="401"/>
      <c r="BT72" s="401"/>
      <c r="BU72" s="401"/>
      <c r="BV72" s="401"/>
      <c r="BW72" s="401"/>
      <c r="BX72" s="401"/>
      <c r="BY72" s="401"/>
      <c r="BZ72" s="401"/>
      <c r="CA72" s="401"/>
      <c r="CB72" s="401"/>
      <c r="CC72" s="401"/>
    </row>
    <row r="73" spans="1:81" s="348" customFormat="1">
      <c r="A73" s="337"/>
      <c r="B73" s="338"/>
      <c r="C73" s="338"/>
      <c r="D73" s="339"/>
      <c r="E73" s="340"/>
      <c r="F73" s="341"/>
      <c r="G73" s="342"/>
      <c r="H73" s="338"/>
      <c r="I73" s="343"/>
      <c r="J73" s="340"/>
      <c r="K73" s="344"/>
      <c r="L73" s="345"/>
      <c r="M73" s="346"/>
      <c r="N73" s="339"/>
      <c r="O73" s="347"/>
      <c r="P73" s="364"/>
      <c r="Q73" s="364"/>
      <c r="R73" s="364"/>
      <c r="S73" s="364"/>
      <c r="T73" s="364"/>
      <c r="U73" s="364"/>
      <c r="V73" s="364"/>
      <c r="W73" s="364"/>
      <c r="X73" s="364"/>
      <c r="Y73" s="364"/>
      <c r="Z73" s="364"/>
      <c r="AA73" s="364"/>
      <c r="AB73" s="364"/>
      <c r="AC73" s="364"/>
      <c r="AD73" s="364"/>
      <c r="AE73" s="364"/>
      <c r="AF73" s="364"/>
      <c r="AG73" s="364"/>
      <c r="AH73" s="364"/>
      <c r="AI73" s="364"/>
      <c r="AJ73" s="364"/>
      <c r="AK73" s="364"/>
      <c r="AL73" s="364"/>
      <c r="AM73" s="364"/>
      <c r="AN73" s="364"/>
      <c r="AO73" s="364"/>
      <c r="AP73" s="400"/>
      <c r="AQ73" s="400"/>
      <c r="AR73" s="400"/>
      <c r="AS73" s="400"/>
      <c r="AT73" s="400"/>
      <c r="AU73" s="400"/>
      <c r="AV73" s="400"/>
      <c r="AW73" s="400"/>
      <c r="AX73" s="400"/>
      <c r="AY73" s="400"/>
      <c r="AZ73" s="400"/>
      <c r="BA73" s="400"/>
      <c r="BB73" s="400"/>
      <c r="BC73" s="400"/>
      <c r="BD73" s="400"/>
      <c r="BE73" s="400"/>
      <c r="BF73" s="400"/>
      <c r="BG73" s="400"/>
      <c r="BH73" s="400"/>
      <c r="BI73" s="400"/>
      <c r="BJ73" s="400"/>
      <c r="BK73" s="400"/>
      <c r="BL73" s="400"/>
      <c r="BM73" s="400"/>
      <c r="BN73" s="400"/>
      <c r="BO73" s="400"/>
      <c r="BP73" s="400"/>
      <c r="BQ73" s="400"/>
      <c r="BR73" s="400"/>
      <c r="BS73" s="400"/>
      <c r="BT73" s="400"/>
      <c r="BU73" s="400"/>
      <c r="BV73" s="400"/>
      <c r="BW73" s="400"/>
      <c r="BX73" s="400"/>
      <c r="BY73" s="400"/>
      <c r="BZ73" s="400"/>
      <c r="CA73" s="400"/>
      <c r="CB73" s="400"/>
      <c r="CC73" s="400"/>
    </row>
    <row r="74" spans="1:81" s="348" customFormat="1">
      <c r="A74" s="337"/>
      <c r="B74" s="338" t="s">
        <v>187</v>
      </c>
      <c r="C74" s="338"/>
      <c r="D74" s="339"/>
      <c r="E74" s="340"/>
      <c r="F74" s="341"/>
      <c r="G74" s="342"/>
      <c r="H74" s="338"/>
      <c r="I74" s="343"/>
      <c r="J74" s="340"/>
      <c r="K74" s="344"/>
      <c r="L74" s="345"/>
      <c r="M74" s="346"/>
      <c r="N74" s="339"/>
      <c r="O74" s="347"/>
      <c r="P74" s="364"/>
      <c r="Q74" s="364"/>
      <c r="R74" s="364"/>
      <c r="S74" s="364"/>
      <c r="T74" s="364"/>
      <c r="U74" s="364"/>
      <c r="V74" s="364"/>
      <c r="W74" s="364"/>
      <c r="X74" s="364"/>
      <c r="Y74" s="364"/>
      <c r="Z74" s="364"/>
      <c r="AA74" s="364"/>
      <c r="AB74" s="364"/>
      <c r="AC74" s="364"/>
      <c r="AD74" s="364"/>
      <c r="AE74" s="364"/>
      <c r="AF74" s="364"/>
      <c r="AG74" s="364"/>
      <c r="AH74" s="364"/>
      <c r="AI74" s="364"/>
      <c r="AJ74" s="364"/>
      <c r="AK74" s="364"/>
      <c r="AL74" s="364"/>
      <c r="AM74" s="364"/>
      <c r="AN74" s="364"/>
      <c r="AO74" s="364"/>
      <c r="AP74" s="400"/>
      <c r="AQ74" s="400"/>
      <c r="AR74" s="400"/>
      <c r="AS74" s="400"/>
      <c r="AT74" s="400"/>
      <c r="AU74" s="400"/>
      <c r="AV74" s="400"/>
      <c r="AW74" s="400"/>
      <c r="AX74" s="400"/>
      <c r="AY74" s="400"/>
      <c r="AZ74" s="400"/>
      <c r="BA74" s="400"/>
      <c r="BB74" s="400"/>
      <c r="BC74" s="400"/>
      <c r="BD74" s="400"/>
      <c r="BE74" s="400"/>
      <c r="BF74" s="400"/>
      <c r="BG74" s="400"/>
      <c r="BH74" s="400"/>
      <c r="BI74" s="400"/>
      <c r="BJ74" s="400"/>
      <c r="BK74" s="400"/>
      <c r="BL74" s="400"/>
      <c r="BM74" s="400"/>
      <c r="BN74" s="400"/>
      <c r="BO74" s="400"/>
      <c r="BP74" s="400"/>
      <c r="BQ74" s="400"/>
      <c r="BR74" s="400"/>
      <c r="BS74" s="400"/>
      <c r="BT74" s="400"/>
      <c r="BU74" s="400"/>
      <c r="BV74" s="400"/>
      <c r="BW74" s="400"/>
      <c r="BX74" s="400"/>
      <c r="BY74" s="400"/>
      <c r="BZ74" s="400"/>
      <c r="CA74" s="400"/>
      <c r="CB74" s="400"/>
      <c r="CC74" s="400"/>
    </row>
    <row r="75" spans="1:81" s="353" customFormat="1">
      <c r="A75" s="349"/>
      <c r="B75" s="350"/>
      <c r="C75" s="350"/>
      <c r="D75" s="350"/>
      <c r="E75" s="352"/>
      <c r="G75" s="354"/>
      <c r="H75" s="350"/>
      <c r="I75" s="355"/>
      <c r="J75" s="352"/>
      <c r="K75" s="356"/>
      <c r="L75" s="357"/>
      <c r="M75" s="358"/>
      <c r="N75" s="351"/>
      <c r="O75" s="359"/>
      <c r="P75" s="364"/>
      <c r="Q75" s="364"/>
      <c r="R75" s="364"/>
      <c r="S75" s="364"/>
      <c r="T75" s="364"/>
      <c r="U75" s="364"/>
      <c r="V75" s="364"/>
      <c r="W75" s="364"/>
      <c r="X75" s="364"/>
      <c r="Y75" s="364"/>
      <c r="Z75" s="364"/>
      <c r="AA75" s="364"/>
      <c r="AB75" s="364"/>
      <c r="AC75" s="364"/>
      <c r="AD75" s="364"/>
      <c r="AE75" s="364"/>
      <c r="AF75" s="364"/>
      <c r="AG75" s="364"/>
      <c r="AH75" s="364"/>
      <c r="AI75" s="364"/>
      <c r="AJ75" s="364"/>
      <c r="AK75" s="364"/>
      <c r="AL75" s="364"/>
      <c r="AM75" s="364"/>
      <c r="AN75" s="364"/>
      <c r="AO75" s="364"/>
      <c r="AP75" s="401"/>
      <c r="AQ75" s="401"/>
      <c r="AR75" s="401"/>
      <c r="AS75" s="401"/>
      <c r="AT75" s="401"/>
      <c r="AU75" s="401"/>
      <c r="AV75" s="401"/>
      <c r="AW75" s="401"/>
      <c r="AX75" s="401"/>
      <c r="AY75" s="401"/>
      <c r="AZ75" s="401"/>
      <c r="BA75" s="401"/>
      <c r="BB75" s="401"/>
      <c r="BC75" s="401"/>
      <c r="BD75" s="401"/>
      <c r="BE75" s="401"/>
      <c r="BF75" s="401"/>
      <c r="BG75" s="401"/>
      <c r="BH75" s="401"/>
      <c r="BI75" s="401"/>
      <c r="BJ75" s="401"/>
      <c r="BK75" s="401"/>
      <c r="BL75" s="401"/>
      <c r="BM75" s="401"/>
      <c r="BN75" s="401"/>
      <c r="BO75" s="401"/>
      <c r="BP75" s="401"/>
      <c r="BQ75" s="401"/>
      <c r="BR75" s="401"/>
      <c r="BS75" s="401"/>
      <c r="BT75" s="401"/>
      <c r="BU75" s="401"/>
      <c r="BV75" s="401"/>
      <c r="BW75" s="401"/>
      <c r="BX75" s="401"/>
      <c r="BY75" s="401"/>
      <c r="BZ75" s="401"/>
      <c r="CA75" s="401"/>
      <c r="CB75" s="401"/>
      <c r="CC75" s="401"/>
    </row>
    <row r="76" spans="1:81" s="348" customFormat="1">
      <c r="A76" s="337"/>
      <c r="B76" s="338"/>
      <c r="C76" s="338"/>
      <c r="D76" s="339"/>
      <c r="E76" s="340"/>
      <c r="F76" s="341"/>
      <c r="G76" s="342"/>
      <c r="H76" s="338"/>
      <c r="I76" s="343"/>
      <c r="J76" s="340"/>
      <c r="K76" s="344"/>
      <c r="L76" s="345"/>
      <c r="M76" s="346"/>
      <c r="N76" s="339"/>
      <c r="O76" s="347"/>
      <c r="P76" s="364"/>
      <c r="Q76" s="364"/>
      <c r="R76" s="364"/>
      <c r="S76" s="364"/>
      <c r="T76" s="364"/>
      <c r="U76" s="364"/>
      <c r="V76" s="364"/>
      <c r="W76" s="364"/>
      <c r="X76" s="364"/>
      <c r="Y76" s="364"/>
      <c r="Z76" s="364"/>
      <c r="AA76" s="364"/>
      <c r="AB76" s="364"/>
      <c r="AC76" s="364"/>
      <c r="AD76" s="364"/>
      <c r="AE76" s="364"/>
      <c r="AF76" s="364"/>
      <c r="AG76" s="364"/>
      <c r="AH76" s="364"/>
      <c r="AI76" s="364"/>
      <c r="AJ76" s="364"/>
      <c r="AK76" s="364"/>
      <c r="AL76" s="364"/>
      <c r="AM76" s="364"/>
      <c r="AN76" s="364"/>
      <c r="AO76" s="364"/>
      <c r="AP76" s="400"/>
      <c r="AQ76" s="400"/>
      <c r="AR76" s="400"/>
      <c r="AS76" s="400"/>
      <c r="AT76" s="400"/>
      <c r="AU76" s="400"/>
      <c r="AV76" s="400"/>
      <c r="AW76" s="400"/>
      <c r="AX76" s="400"/>
      <c r="AY76" s="400"/>
      <c r="AZ76" s="400"/>
      <c r="BA76" s="400"/>
      <c r="BB76" s="400"/>
      <c r="BC76" s="400"/>
      <c r="BD76" s="400"/>
      <c r="BE76" s="400"/>
      <c r="BF76" s="400"/>
      <c r="BG76" s="400"/>
      <c r="BH76" s="400"/>
      <c r="BI76" s="400"/>
      <c r="BJ76" s="400"/>
      <c r="BK76" s="400"/>
      <c r="BL76" s="400"/>
      <c r="BM76" s="400"/>
      <c r="BN76" s="400"/>
      <c r="BO76" s="400"/>
      <c r="BP76" s="400"/>
      <c r="BQ76" s="400"/>
      <c r="BR76" s="400"/>
      <c r="BS76" s="400"/>
      <c r="BT76" s="400"/>
      <c r="BU76" s="400"/>
      <c r="BV76" s="400"/>
      <c r="BW76" s="400"/>
      <c r="BX76" s="400"/>
      <c r="BY76" s="400"/>
      <c r="BZ76" s="400"/>
      <c r="CA76" s="400"/>
      <c r="CB76" s="400"/>
      <c r="CC76" s="400"/>
    </row>
    <row r="77" spans="1:81" s="348" customFormat="1">
      <c r="A77" s="337"/>
      <c r="B77" s="338" t="s">
        <v>187</v>
      </c>
      <c r="C77" s="338"/>
      <c r="D77" s="339"/>
      <c r="E77" s="340"/>
      <c r="F77" s="341"/>
      <c r="G77" s="342"/>
      <c r="H77" s="338"/>
      <c r="I77" s="343"/>
      <c r="J77" s="340"/>
      <c r="K77" s="344"/>
      <c r="L77" s="345"/>
      <c r="M77" s="346"/>
      <c r="N77" s="339"/>
      <c r="O77" s="347"/>
      <c r="P77" s="364"/>
      <c r="Q77" s="364"/>
      <c r="R77" s="364"/>
      <c r="S77" s="364"/>
      <c r="T77" s="364"/>
      <c r="U77" s="364"/>
      <c r="V77" s="364"/>
      <c r="W77" s="364"/>
      <c r="X77" s="364"/>
      <c r="Y77" s="364"/>
      <c r="Z77" s="364"/>
      <c r="AA77" s="364"/>
      <c r="AB77" s="364"/>
      <c r="AC77" s="364"/>
      <c r="AD77" s="364"/>
      <c r="AE77" s="364"/>
      <c r="AF77" s="364"/>
      <c r="AG77" s="364"/>
      <c r="AH77" s="364"/>
      <c r="AI77" s="364"/>
      <c r="AJ77" s="364"/>
      <c r="AK77" s="364"/>
      <c r="AL77" s="364"/>
      <c r="AM77" s="364"/>
      <c r="AN77" s="364"/>
      <c r="AO77" s="364"/>
      <c r="AP77" s="400"/>
      <c r="AQ77" s="400"/>
      <c r="AR77" s="400"/>
      <c r="AS77" s="400"/>
      <c r="AT77" s="400"/>
      <c r="AU77" s="400"/>
      <c r="AV77" s="400"/>
      <c r="AW77" s="400"/>
      <c r="AX77" s="400"/>
      <c r="AY77" s="400"/>
      <c r="AZ77" s="400"/>
      <c r="BA77" s="400"/>
      <c r="BB77" s="400"/>
      <c r="BC77" s="400"/>
      <c r="BD77" s="400"/>
      <c r="BE77" s="400"/>
      <c r="BF77" s="400"/>
      <c r="BG77" s="400"/>
      <c r="BH77" s="400"/>
      <c r="BI77" s="400"/>
      <c r="BJ77" s="400"/>
      <c r="BK77" s="400"/>
      <c r="BL77" s="400"/>
      <c r="BM77" s="400"/>
      <c r="BN77" s="400"/>
      <c r="BO77" s="400"/>
      <c r="BP77" s="400"/>
      <c r="BQ77" s="400"/>
      <c r="BR77" s="400"/>
      <c r="BS77" s="400"/>
      <c r="BT77" s="400"/>
      <c r="BU77" s="400"/>
      <c r="BV77" s="400"/>
      <c r="BW77" s="400"/>
      <c r="BX77" s="400"/>
      <c r="BY77" s="400"/>
      <c r="BZ77" s="400"/>
      <c r="CA77" s="400"/>
      <c r="CB77" s="400"/>
      <c r="CC77" s="400"/>
    </row>
    <row r="78" spans="1:81" s="353" customFormat="1">
      <c r="A78" s="349"/>
      <c r="B78" s="350"/>
      <c r="C78" s="350"/>
      <c r="D78" s="350"/>
      <c r="E78" s="352"/>
      <c r="G78" s="354"/>
      <c r="H78" s="350"/>
      <c r="I78" s="355"/>
      <c r="J78" s="352"/>
      <c r="K78" s="356"/>
      <c r="L78" s="357"/>
      <c r="M78" s="358"/>
      <c r="N78" s="351"/>
      <c r="O78" s="350"/>
      <c r="P78" s="364"/>
      <c r="Q78" s="364"/>
      <c r="R78" s="364"/>
      <c r="S78" s="364"/>
      <c r="T78" s="364"/>
      <c r="U78" s="364"/>
      <c r="V78" s="364"/>
      <c r="W78" s="364"/>
      <c r="X78" s="364"/>
      <c r="Y78" s="364"/>
      <c r="Z78" s="364"/>
      <c r="AA78" s="364"/>
      <c r="AB78" s="364"/>
      <c r="AC78" s="364"/>
      <c r="AD78" s="364"/>
      <c r="AE78" s="364"/>
      <c r="AF78" s="364"/>
      <c r="AG78" s="364"/>
      <c r="AH78" s="364"/>
      <c r="AI78" s="364"/>
      <c r="AJ78" s="364"/>
      <c r="AK78" s="364"/>
      <c r="AL78" s="364"/>
      <c r="AM78" s="364"/>
      <c r="AN78" s="364"/>
      <c r="AO78" s="364"/>
      <c r="AP78" s="401"/>
      <c r="AQ78" s="401"/>
      <c r="AR78" s="401"/>
      <c r="AS78" s="401"/>
      <c r="AT78" s="401"/>
      <c r="AU78" s="401"/>
      <c r="AV78" s="401"/>
      <c r="AW78" s="401"/>
      <c r="AX78" s="401"/>
      <c r="AY78" s="401"/>
      <c r="AZ78" s="401"/>
      <c r="BA78" s="401"/>
      <c r="BB78" s="401"/>
      <c r="BC78" s="401"/>
      <c r="BD78" s="401"/>
      <c r="BE78" s="401"/>
      <c r="BF78" s="401"/>
      <c r="BG78" s="401"/>
      <c r="BH78" s="401"/>
      <c r="BI78" s="401"/>
      <c r="BJ78" s="401"/>
      <c r="BK78" s="401"/>
      <c r="BL78" s="401"/>
      <c r="BM78" s="401"/>
      <c r="BN78" s="401"/>
      <c r="BO78" s="401"/>
      <c r="BP78" s="401"/>
      <c r="BQ78" s="401"/>
      <c r="BR78" s="401"/>
      <c r="BS78" s="401"/>
      <c r="BT78" s="401"/>
      <c r="BU78" s="401"/>
      <c r="BV78" s="401"/>
      <c r="BW78" s="401"/>
      <c r="BX78" s="401"/>
      <c r="BY78" s="401"/>
      <c r="BZ78" s="401"/>
      <c r="CA78" s="401"/>
      <c r="CB78" s="401"/>
      <c r="CC78" s="401"/>
    </row>
    <row r="79" spans="1:81" s="348" customFormat="1">
      <c r="A79" s="337"/>
      <c r="B79" s="338"/>
      <c r="C79" s="338"/>
      <c r="D79" s="339"/>
      <c r="E79" s="340"/>
      <c r="F79" s="341"/>
      <c r="G79" s="342"/>
      <c r="H79" s="338"/>
      <c r="I79" s="343"/>
      <c r="J79" s="340"/>
      <c r="K79" s="344"/>
      <c r="L79" s="345"/>
      <c r="M79" s="346"/>
      <c r="N79" s="339"/>
      <c r="O79" s="347"/>
      <c r="P79" s="364"/>
      <c r="Q79" s="364"/>
      <c r="R79" s="364"/>
      <c r="S79" s="364"/>
      <c r="T79" s="364"/>
      <c r="U79" s="364"/>
      <c r="V79" s="364"/>
      <c r="W79" s="364"/>
      <c r="X79" s="364"/>
      <c r="Y79" s="364"/>
      <c r="Z79" s="364"/>
      <c r="AA79" s="364"/>
      <c r="AB79" s="364"/>
      <c r="AC79" s="364"/>
      <c r="AD79" s="364"/>
      <c r="AE79" s="364"/>
      <c r="AF79" s="364"/>
      <c r="AG79" s="364"/>
      <c r="AH79" s="364"/>
      <c r="AI79" s="364"/>
      <c r="AJ79" s="364"/>
      <c r="AK79" s="364"/>
      <c r="AL79" s="364"/>
      <c r="AM79" s="364"/>
      <c r="AN79" s="364"/>
      <c r="AO79" s="364"/>
      <c r="AP79" s="400"/>
      <c r="AQ79" s="400"/>
      <c r="AR79" s="400"/>
      <c r="AS79" s="400"/>
      <c r="AT79" s="400"/>
      <c r="AU79" s="400"/>
      <c r="AV79" s="400"/>
      <c r="AW79" s="400"/>
      <c r="AX79" s="400"/>
      <c r="AY79" s="400"/>
      <c r="AZ79" s="400"/>
      <c r="BA79" s="400"/>
      <c r="BB79" s="400"/>
      <c r="BC79" s="400"/>
      <c r="BD79" s="400"/>
      <c r="BE79" s="400"/>
      <c r="BF79" s="400"/>
      <c r="BG79" s="400"/>
      <c r="BH79" s="400"/>
      <c r="BI79" s="400"/>
      <c r="BJ79" s="400"/>
      <c r="BK79" s="400"/>
      <c r="BL79" s="400"/>
      <c r="BM79" s="400"/>
      <c r="BN79" s="400"/>
      <c r="BO79" s="400"/>
      <c r="BP79" s="400"/>
      <c r="BQ79" s="400"/>
      <c r="BR79" s="400"/>
      <c r="BS79" s="400"/>
      <c r="BT79" s="400"/>
      <c r="BU79" s="400"/>
      <c r="BV79" s="400"/>
      <c r="BW79" s="400"/>
      <c r="BX79" s="400"/>
      <c r="BY79" s="400"/>
      <c r="BZ79" s="400"/>
      <c r="CA79" s="400"/>
      <c r="CB79" s="400"/>
      <c r="CC79" s="400"/>
    </row>
    <row r="80" spans="1:81" s="348" customFormat="1">
      <c r="A80" s="337"/>
      <c r="B80" s="338"/>
      <c r="C80" s="338"/>
      <c r="D80" s="339"/>
      <c r="E80" s="340"/>
      <c r="F80" s="341"/>
      <c r="G80" s="342"/>
      <c r="H80" s="338"/>
      <c r="I80" s="343"/>
      <c r="J80" s="340"/>
      <c r="K80" s="344"/>
      <c r="L80" s="345"/>
      <c r="M80" s="346"/>
      <c r="N80" s="339"/>
      <c r="O80" s="347"/>
      <c r="P80" s="364"/>
      <c r="Q80" s="364"/>
      <c r="R80" s="364"/>
      <c r="S80" s="364"/>
      <c r="T80" s="364"/>
      <c r="U80" s="364"/>
      <c r="V80" s="364"/>
      <c r="W80" s="364"/>
      <c r="X80" s="364"/>
      <c r="Y80" s="364"/>
      <c r="Z80" s="364"/>
      <c r="AA80" s="364"/>
      <c r="AB80" s="364"/>
      <c r="AC80" s="364"/>
      <c r="AD80" s="364"/>
      <c r="AE80" s="364"/>
      <c r="AF80" s="364"/>
      <c r="AG80" s="364"/>
      <c r="AH80" s="364"/>
      <c r="AI80" s="364"/>
      <c r="AJ80" s="364"/>
      <c r="AK80" s="364"/>
      <c r="AL80" s="364"/>
      <c r="AM80" s="364"/>
      <c r="AN80" s="364"/>
      <c r="AO80" s="364"/>
      <c r="AP80" s="400"/>
      <c r="AQ80" s="400"/>
      <c r="AR80" s="400"/>
      <c r="AS80" s="400"/>
      <c r="AT80" s="400"/>
      <c r="AU80" s="400"/>
      <c r="AV80" s="400"/>
      <c r="AW80" s="400"/>
      <c r="AX80" s="400"/>
      <c r="AY80" s="400"/>
      <c r="AZ80" s="400"/>
      <c r="BA80" s="400"/>
      <c r="BB80" s="400"/>
      <c r="BC80" s="400"/>
      <c r="BD80" s="400"/>
      <c r="BE80" s="400"/>
      <c r="BF80" s="400"/>
      <c r="BG80" s="400"/>
      <c r="BH80" s="400"/>
      <c r="BI80" s="400"/>
      <c r="BJ80" s="400"/>
      <c r="BK80" s="400"/>
      <c r="BL80" s="400"/>
      <c r="BM80" s="400"/>
      <c r="BN80" s="400"/>
      <c r="BO80" s="400"/>
      <c r="BP80" s="400"/>
      <c r="BQ80" s="400"/>
      <c r="BR80" s="400"/>
      <c r="BS80" s="400"/>
      <c r="BT80" s="400"/>
      <c r="BU80" s="400"/>
      <c r="BV80" s="400"/>
      <c r="BW80" s="400"/>
      <c r="BX80" s="400"/>
      <c r="BY80" s="400"/>
      <c r="BZ80" s="400"/>
      <c r="CA80" s="400"/>
      <c r="CB80" s="400"/>
      <c r="CC80" s="400"/>
    </row>
    <row r="81" spans="1:81" s="353" customFormat="1">
      <c r="A81" s="349"/>
      <c r="B81" s="350"/>
      <c r="C81" s="350"/>
      <c r="D81" s="350"/>
      <c r="E81" s="352"/>
      <c r="G81" s="354"/>
      <c r="H81" s="350"/>
      <c r="I81" s="355"/>
      <c r="J81" s="352"/>
      <c r="K81" s="356"/>
      <c r="L81" s="357"/>
      <c r="M81" s="358"/>
      <c r="N81" s="351"/>
      <c r="O81" s="350"/>
      <c r="P81" s="364"/>
      <c r="Q81" s="364"/>
      <c r="R81" s="364"/>
      <c r="S81" s="364"/>
      <c r="T81" s="364"/>
      <c r="U81" s="364"/>
      <c r="V81" s="364"/>
      <c r="W81" s="364"/>
      <c r="X81" s="364"/>
      <c r="Y81" s="364"/>
      <c r="Z81" s="364"/>
      <c r="AA81" s="364"/>
      <c r="AB81" s="364"/>
      <c r="AC81" s="364"/>
      <c r="AD81" s="364"/>
      <c r="AE81" s="364"/>
      <c r="AF81" s="364"/>
      <c r="AG81" s="364"/>
      <c r="AH81" s="364"/>
      <c r="AI81" s="364"/>
      <c r="AJ81" s="364"/>
      <c r="AK81" s="364"/>
      <c r="AL81" s="364"/>
      <c r="AM81" s="364"/>
      <c r="AN81" s="364"/>
      <c r="AO81" s="364"/>
      <c r="AP81" s="401"/>
      <c r="AQ81" s="401"/>
      <c r="AR81" s="401"/>
      <c r="AS81" s="401"/>
      <c r="AT81" s="401"/>
      <c r="AU81" s="401"/>
      <c r="AV81" s="401"/>
      <c r="AW81" s="401"/>
      <c r="AX81" s="401"/>
      <c r="AY81" s="401"/>
      <c r="AZ81" s="401"/>
      <c r="BA81" s="401"/>
      <c r="BB81" s="401"/>
      <c r="BC81" s="401"/>
      <c r="BD81" s="401"/>
      <c r="BE81" s="401"/>
      <c r="BF81" s="401"/>
      <c r="BG81" s="401"/>
      <c r="BH81" s="401"/>
      <c r="BI81" s="401"/>
      <c r="BJ81" s="401"/>
      <c r="BK81" s="401"/>
      <c r="BL81" s="401"/>
      <c r="BM81" s="401"/>
      <c r="BN81" s="401"/>
      <c r="BO81" s="401"/>
      <c r="BP81" s="401"/>
      <c r="BQ81" s="401"/>
      <c r="BR81" s="401"/>
      <c r="BS81" s="401"/>
      <c r="BT81" s="401"/>
      <c r="BU81" s="401"/>
      <c r="BV81" s="401"/>
      <c r="BW81" s="401"/>
      <c r="BX81" s="401"/>
      <c r="BY81" s="401"/>
      <c r="BZ81" s="401"/>
      <c r="CA81" s="401"/>
      <c r="CB81" s="401"/>
      <c r="CC81" s="401"/>
    </row>
    <row r="82" spans="1:81" s="341" customFormat="1">
      <c r="A82" s="337"/>
      <c r="B82" s="338"/>
      <c r="C82" s="338"/>
      <c r="D82" s="339"/>
      <c r="E82" s="340"/>
      <c r="G82" s="360"/>
      <c r="H82" s="361"/>
      <c r="I82" s="362"/>
      <c r="J82" s="363"/>
      <c r="K82" s="344"/>
      <c r="L82" s="345"/>
      <c r="M82" s="346"/>
      <c r="N82" s="339"/>
      <c r="O82" s="347"/>
      <c r="P82" s="364"/>
      <c r="Q82" s="364"/>
      <c r="R82" s="364"/>
      <c r="S82" s="364"/>
      <c r="T82" s="364"/>
      <c r="U82" s="364"/>
      <c r="V82" s="364"/>
      <c r="W82" s="364"/>
      <c r="X82" s="364"/>
      <c r="Y82" s="364"/>
      <c r="Z82" s="364"/>
      <c r="AA82" s="364"/>
      <c r="AB82" s="364"/>
      <c r="AC82" s="364"/>
      <c r="AD82" s="364"/>
      <c r="AE82" s="364"/>
      <c r="AF82" s="364"/>
      <c r="AG82" s="364"/>
      <c r="AH82" s="364"/>
      <c r="AI82" s="364"/>
      <c r="AJ82" s="364"/>
      <c r="AK82" s="364"/>
      <c r="AL82" s="364"/>
      <c r="AM82" s="364"/>
      <c r="AN82" s="364"/>
      <c r="AO82" s="364"/>
      <c r="AP82" s="364"/>
      <c r="AQ82" s="364"/>
      <c r="AR82" s="364"/>
      <c r="AS82" s="364"/>
      <c r="AT82" s="364"/>
      <c r="AU82" s="364"/>
      <c r="AV82" s="364"/>
      <c r="AW82" s="364"/>
      <c r="AX82" s="364"/>
      <c r="AY82" s="364"/>
      <c r="AZ82" s="364"/>
      <c r="BA82" s="364"/>
      <c r="BB82" s="364"/>
      <c r="BC82" s="364"/>
      <c r="BD82" s="364"/>
      <c r="BE82" s="364"/>
      <c r="BF82" s="364"/>
      <c r="BG82" s="364"/>
      <c r="BH82" s="364"/>
      <c r="BI82" s="364"/>
      <c r="BJ82" s="364"/>
      <c r="BK82" s="364"/>
      <c r="BL82" s="364"/>
      <c r="BM82" s="364"/>
      <c r="BN82" s="364"/>
      <c r="BO82" s="364"/>
      <c r="BP82" s="364"/>
      <c r="BQ82" s="364"/>
      <c r="BR82" s="364"/>
      <c r="BS82" s="364"/>
      <c r="BT82" s="364"/>
      <c r="BU82" s="364"/>
      <c r="BV82" s="364"/>
      <c r="BW82" s="364"/>
      <c r="BX82" s="364"/>
      <c r="BY82" s="364"/>
      <c r="BZ82" s="364"/>
      <c r="CA82" s="364"/>
      <c r="CB82" s="364"/>
      <c r="CC82" s="364"/>
    </row>
    <row r="83" spans="1:81" s="341" customFormat="1">
      <c r="A83" s="337"/>
      <c r="B83" s="338" t="s">
        <v>187</v>
      </c>
      <c r="C83" s="338"/>
      <c r="D83" s="338"/>
      <c r="E83" s="363"/>
      <c r="F83" s="364"/>
      <c r="G83" s="360"/>
      <c r="H83" s="338"/>
      <c r="I83" s="343"/>
      <c r="J83" s="340"/>
      <c r="K83" s="344"/>
      <c r="L83" s="345"/>
      <c r="M83" s="346"/>
      <c r="N83" s="339"/>
      <c r="O83" s="347"/>
      <c r="P83" s="364"/>
      <c r="Q83" s="364"/>
      <c r="R83" s="364"/>
      <c r="S83" s="364"/>
      <c r="T83" s="364"/>
      <c r="U83" s="364"/>
      <c r="V83" s="364"/>
      <c r="W83" s="364"/>
      <c r="X83" s="364"/>
      <c r="Y83" s="364"/>
      <c r="Z83" s="364"/>
      <c r="AA83" s="364"/>
      <c r="AB83" s="364"/>
      <c r="AC83" s="364"/>
      <c r="AD83" s="364"/>
      <c r="AE83" s="364"/>
      <c r="AF83" s="364"/>
      <c r="AG83" s="364"/>
      <c r="AH83" s="364"/>
      <c r="AI83" s="364"/>
      <c r="AJ83" s="364"/>
      <c r="AK83" s="364"/>
      <c r="AL83" s="364"/>
      <c r="AM83" s="364"/>
      <c r="AN83" s="364"/>
      <c r="AO83" s="364"/>
      <c r="AP83" s="364"/>
      <c r="AQ83" s="364"/>
      <c r="AR83" s="364"/>
      <c r="AS83" s="364"/>
      <c r="AT83" s="364"/>
      <c r="AU83" s="364"/>
      <c r="AV83" s="364"/>
      <c r="AW83" s="364"/>
      <c r="AX83" s="364"/>
      <c r="AY83" s="364"/>
      <c r="AZ83" s="364"/>
      <c r="BA83" s="364"/>
      <c r="BB83" s="364"/>
      <c r="BC83" s="364"/>
      <c r="BD83" s="364"/>
      <c r="BE83" s="364"/>
      <c r="BF83" s="364"/>
      <c r="BG83" s="364"/>
      <c r="BH83" s="364"/>
      <c r="BI83" s="364"/>
      <c r="BJ83" s="364"/>
      <c r="BK83" s="364"/>
      <c r="BL83" s="364"/>
      <c r="BM83" s="364"/>
      <c r="BN83" s="364"/>
      <c r="BO83" s="364"/>
      <c r="BP83" s="364"/>
      <c r="BQ83" s="364"/>
      <c r="BR83" s="364"/>
      <c r="BS83" s="364"/>
      <c r="BT83" s="364"/>
      <c r="BU83" s="364"/>
      <c r="BV83" s="364"/>
      <c r="BW83" s="364"/>
      <c r="BX83" s="364"/>
      <c r="BY83" s="364"/>
      <c r="BZ83" s="364"/>
      <c r="CA83" s="364"/>
      <c r="CB83" s="364"/>
      <c r="CC83" s="364"/>
    </row>
    <row r="84" spans="1:81" s="341" customFormat="1" ht="13.8" thickBot="1">
      <c r="A84" s="365"/>
      <c r="B84" s="366"/>
      <c r="C84" s="366"/>
      <c r="D84" s="366"/>
      <c r="E84" s="367"/>
      <c r="F84" s="368"/>
      <c r="G84" s="369"/>
      <c r="H84" s="366"/>
      <c r="I84" s="367"/>
      <c r="J84" s="367"/>
      <c r="K84" s="370"/>
      <c r="L84" s="371"/>
      <c r="M84" s="372"/>
      <c r="N84" s="373"/>
      <c r="O84" s="366"/>
      <c r="P84" s="364"/>
      <c r="Q84" s="364"/>
      <c r="R84" s="364"/>
      <c r="S84" s="364"/>
      <c r="T84" s="364"/>
      <c r="U84" s="364"/>
      <c r="V84" s="364"/>
      <c r="W84" s="364"/>
      <c r="X84" s="364"/>
      <c r="Y84" s="364"/>
      <c r="Z84" s="364"/>
      <c r="AA84" s="364"/>
      <c r="AB84" s="364"/>
      <c r="AC84" s="364"/>
      <c r="AD84" s="364"/>
      <c r="AE84" s="364"/>
      <c r="AF84" s="364"/>
      <c r="AG84" s="364"/>
      <c r="AH84" s="364"/>
      <c r="AI84" s="364"/>
      <c r="AJ84" s="364"/>
      <c r="AK84" s="364"/>
      <c r="AL84" s="364"/>
      <c r="AM84" s="364"/>
      <c r="AN84" s="364"/>
      <c r="AO84" s="364"/>
      <c r="AP84" s="364"/>
      <c r="AQ84" s="364"/>
      <c r="AR84" s="364"/>
      <c r="AS84" s="364"/>
      <c r="AT84" s="364"/>
      <c r="AU84" s="364"/>
      <c r="AV84" s="364"/>
      <c r="AW84" s="364"/>
      <c r="AX84" s="364"/>
      <c r="AY84" s="364"/>
      <c r="AZ84" s="364"/>
      <c r="BA84" s="364"/>
      <c r="BB84" s="364"/>
      <c r="BC84" s="364"/>
      <c r="BD84" s="364"/>
      <c r="BE84" s="364"/>
      <c r="BF84" s="364"/>
      <c r="BG84" s="364"/>
      <c r="BH84" s="364"/>
      <c r="BI84" s="364"/>
      <c r="BJ84" s="364"/>
      <c r="BK84" s="364"/>
      <c r="BL84" s="364"/>
      <c r="BM84" s="364"/>
      <c r="BN84" s="364"/>
      <c r="BO84" s="364"/>
      <c r="BP84" s="364"/>
      <c r="BQ84" s="364"/>
      <c r="BR84" s="364"/>
      <c r="BS84" s="364"/>
      <c r="BT84" s="364"/>
      <c r="BU84" s="364"/>
      <c r="BV84" s="364"/>
      <c r="BW84" s="364"/>
      <c r="BX84" s="364"/>
      <c r="BY84" s="364"/>
      <c r="BZ84" s="364"/>
      <c r="CA84" s="364"/>
      <c r="CB84" s="364"/>
      <c r="CC84" s="364"/>
    </row>
    <row r="85" spans="1:81" s="341" customFormat="1" ht="13.8" thickBot="1">
      <c r="G85" s="341" t="s">
        <v>187</v>
      </c>
      <c r="H85" s="374" t="s">
        <v>206</v>
      </c>
      <c r="I85" s="374"/>
      <c r="J85" s="374"/>
      <c r="K85" s="375">
        <f>SUM(K49:K83)</f>
        <v>0</v>
      </c>
      <c r="L85" s="376">
        <f>SUM(L49:L83)</f>
        <v>0</v>
      </c>
      <c r="M85" s="377">
        <f>SUM(M49:M83)</f>
        <v>0</v>
      </c>
      <c r="N85" s="378"/>
      <c r="P85" s="364"/>
      <c r="Q85" s="364"/>
      <c r="R85" s="364"/>
      <c r="S85" s="364"/>
      <c r="T85" s="364"/>
      <c r="U85" s="364"/>
      <c r="V85" s="364"/>
      <c r="W85" s="364"/>
      <c r="X85" s="364"/>
      <c r="Y85" s="364"/>
      <c r="Z85" s="364"/>
      <c r="AA85" s="364"/>
      <c r="AB85" s="364"/>
      <c r="AC85" s="364"/>
      <c r="AD85" s="364"/>
      <c r="AE85" s="364"/>
      <c r="AF85" s="364"/>
      <c r="AG85" s="364"/>
      <c r="AH85" s="364"/>
      <c r="AI85" s="364"/>
      <c r="AJ85" s="364"/>
      <c r="AK85" s="364"/>
      <c r="AL85" s="364"/>
      <c r="AM85" s="364"/>
      <c r="AN85" s="364"/>
      <c r="AO85" s="364"/>
      <c r="AP85" s="364"/>
      <c r="AQ85" s="364"/>
      <c r="AR85" s="364"/>
      <c r="AS85" s="364"/>
      <c r="AT85" s="364"/>
      <c r="AU85" s="364"/>
      <c r="AV85" s="364"/>
      <c r="AW85" s="364"/>
      <c r="AX85" s="364"/>
      <c r="AY85" s="364"/>
      <c r="AZ85" s="364"/>
      <c r="BA85" s="364"/>
      <c r="BB85" s="364"/>
      <c r="BC85" s="364"/>
      <c r="BD85" s="364"/>
      <c r="BE85" s="364"/>
      <c r="BF85" s="364"/>
      <c r="BG85" s="364"/>
      <c r="BH85" s="364"/>
      <c r="BI85" s="364"/>
      <c r="BJ85" s="364"/>
      <c r="BK85" s="364"/>
      <c r="BL85" s="364"/>
      <c r="BM85" s="364"/>
      <c r="BN85" s="364"/>
      <c r="BO85" s="364"/>
      <c r="BP85" s="364"/>
      <c r="BQ85" s="364"/>
      <c r="BR85" s="364"/>
      <c r="BS85" s="364"/>
      <c r="BT85" s="364"/>
      <c r="BU85" s="364"/>
      <c r="BV85" s="364"/>
      <c r="BW85" s="364"/>
      <c r="BX85" s="364"/>
      <c r="BY85" s="364"/>
      <c r="BZ85" s="364"/>
      <c r="CA85" s="364"/>
      <c r="CB85" s="364"/>
      <c r="CC85" s="364"/>
    </row>
    <row r="86" spans="1:81" s="341" customFormat="1">
      <c r="A86" s="379"/>
      <c r="K86" s="380"/>
      <c r="L86" s="381" t="s">
        <v>33</v>
      </c>
      <c r="M86" s="381" t="s">
        <v>260</v>
      </c>
      <c r="P86" s="364"/>
      <c r="Q86" s="364"/>
      <c r="R86" s="364"/>
      <c r="S86" s="364"/>
      <c r="T86" s="364"/>
      <c r="U86" s="364"/>
      <c r="V86" s="364"/>
      <c r="W86" s="364"/>
      <c r="X86" s="364"/>
      <c r="Y86" s="364"/>
      <c r="Z86" s="364"/>
      <c r="AA86" s="364"/>
      <c r="AB86" s="364"/>
      <c r="AC86" s="364"/>
      <c r="AD86" s="364"/>
      <c r="AE86" s="364"/>
      <c r="AF86" s="364"/>
      <c r="AG86" s="364"/>
      <c r="AH86" s="364"/>
      <c r="AI86" s="364"/>
      <c r="AJ86" s="364"/>
      <c r="AK86" s="364"/>
      <c r="AL86" s="364"/>
      <c r="AM86" s="364"/>
      <c r="AN86" s="364"/>
      <c r="AO86" s="364"/>
      <c r="AP86" s="364"/>
      <c r="AQ86" s="364"/>
      <c r="AR86" s="364"/>
      <c r="AS86" s="364"/>
      <c r="AT86" s="364"/>
      <c r="AU86" s="364"/>
      <c r="AV86" s="364"/>
      <c r="AW86" s="364"/>
      <c r="AX86" s="364"/>
      <c r="AY86" s="364"/>
      <c r="AZ86" s="364"/>
      <c r="BA86" s="364"/>
      <c r="BB86" s="364"/>
      <c r="BC86" s="364"/>
      <c r="BD86" s="364"/>
      <c r="BE86" s="364"/>
      <c r="BF86" s="364"/>
      <c r="BG86" s="364"/>
      <c r="BH86" s="364"/>
      <c r="BI86" s="364"/>
      <c r="BJ86" s="364"/>
      <c r="BK86" s="364"/>
      <c r="BL86" s="364"/>
      <c r="BM86" s="364"/>
      <c r="BN86" s="364"/>
      <c r="BO86" s="364"/>
      <c r="BP86" s="364"/>
      <c r="BQ86" s="364"/>
      <c r="BR86" s="364"/>
      <c r="BS86" s="364"/>
      <c r="BT86" s="364"/>
      <c r="BU86" s="364"/>
      <c r="BV86" s="364"/>
      <c r="BW86" s="364"/>
      <c r="BX86" s="364"/>
      <c r="BY86" s="364"/>
      <c r="BZ86" s="364"/>
      <c r="CA86" s="364"/>
      <c r="CB86" s="364"/>
      <c r="CC86" s="364"/>
    </row>
    <row r="87" spans="1:81" s="341" customFormat="1">
      <c r="A87" s="379"/>
      <c r="K87" s="380"/>
      <c r="L87" s="380"/>
      <c r="M87" s="381" t="s">
        <v>33</v>
      </c>
      <c r="P87" s="364"/>
      <c r="Q87" s="364"/>
      <c r="R87" s="364"/>
      <c r="S87" s="364"/>
      <c r="T87" s="364"/>
      <c r="U87" s="364"/>
      <c r="V87" s="364"/>
      <c r="W87" s="364"/>
      <c r="X87" s="364"/>
      <c r="Y87" s="364"/>
      <c r="Z87" s="364"/>
      <c r="AA87" s="364"/>
      <c r="AB87" s="364"/>
      <c r="AC87" s="364"/>
      <c r="AD87" s="364"/>
      <c r="AE87" s="364"/>
      <c r="AF87" s="364"/>
      <c r="AG87" s="364"/>
      <c r="AH87" s="364"/>
      <c r="AI87" s="364"/>
      <c r="AJ87" s="364"/>
      <c r="AK87" s="364"/>
      <c r="AL87" s="364"/>
      <c r="AM87" s="364"/>
      <c r="AN87" s="364"/>
      <c r="AO87" s="364"/>
      <c r="AP87" s="364"/>
      <c r="AQ87" s="364"/>
      <c r="AR87" s="364"/>
      <c r="AS87" s="364"/>
      <c r="AT87" s="364"/>
      <c r="AU87" s="364"/>
      <c r="AV87" s="364"/>
      <c r="AW87" s="364"/>
      <c r="AX87" s="364"/>
      <c r="AY87" s="364"/>
      <c r="AZ87" s="364"/>
      <c r="BA87" s="364"/>
      <c r="BB87" s="364"/>
      <c r="BC87" s="364"/>
      <c r="BD87" s="364"/>
      <c r="BE87" s="364"/>
      <c r="BF87" s="364"/>
      <c r="BG87" s="364"/>
      <c r="BH87" s="364"/>
      <c r="BI87" s="364"/>
      <c r="BJ87" s="364"/>
      <c r="BK87" s="364"/>
      <c r="BL87" s="364"/>
      <c r="BM87" s="364"/>
      <c r="BN87" s="364"/>
      <c r="BO87" s="364"/>
      <c r="BP87" s="364"/>
      <c r="BQ87" s="364"/>
      <c r="BR87" s="364"/>
      <c r="BS87" s="364"/>
      <c r="BT87" s="364"/>
      <c r="BU87" s="364"/>
      <c r="BV87" s="364"/>
      <c r="BW87" s="364"/>
      <c r="BX87" s="364"/>
      <c r="BY87" s="364"/>
      <c r="BZ87" s="364"/>
      <c r="CA87" s="364"/>
      <c r="CB87" s="364"/>
      <c r="CC87" s="364"/>
    </row>
  </sheetData>
  <sheetProtection password="CF2B" sheet="1" objects="1" scenarios="1" formatColumns="0" formatRows="0" insertColumns="0" insertRows="0" selectLockedCells="1"/>
  <mergeCells count="2">
    <mergeCell ref="O14:O15"/>
    <mergeCell ref="O47:O48"/>
  </mergeCells>
  <phoneticPr fontId="40" type="noConversion"/>
  <conditionalFormatting sqref="C43">
    <cfRule type="cellIs" dxfId="0" priority="1" stopIfTrue="1" operator="equal">
      <formula>0</formula>
    </cfRule>
  </conditionalFormatting>
  <pageMargins left="0.39370078740157483" right="0.19685039370078741" top="0.43307086614173229" bottom="0.23622047244094491" header="0.15748031496062992" footer="0.35433070866141736"/>
  <pageSetup paperSize="9" scale="83" orientation="landscape"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19</vt:i4>
      </vt:variant>
    </vt:vector>
  </HeadingPairs>
  <TitlesOfParts>
    <vt:vector size="37" baseType="lpstr">
      <vt:lpstr>(a) Covering Page</vt:lpstr>
      <vt:lpstr>(b) (i) QAPE</vt:lpstr>
      <vt:lpstr>(b) (ii) Subset of the GL</vt:lpstr>
      <vt:lpstr>(c) NA - DO NOT USE</vt:lpstr>
      <vt:lpstr>(d) Foreign Currency Calculator</vt:lpstr>
      <vt:lpstr>(e) Interested Parties</vt:lpstr>
      <vt:lpstr>(f) Development</vt:lpstr>
      <vt:lpstr>(g) Foreign Resident $</vt:lpstr>
      <vt:lpstr>(h) OS Flights</vt:lpstr>
      <vt:lpstr>(i) OS Travel</vt:lpstr>
      <vt:lpstr>(j) $ on non-Resident</vt:lpstr>
      <vt:lpstr>(k) $ on Aust. resident</vt:lpstr>
      <vt:lpstr>Sheet1</vt:lpstr>
      <vt:lpstr>Sheet2</vt:lpstr>
      <vt:lpstr>Sheet3</vt:lpstr>
      <vt:lpstr>Sheet4</vt:lpstr>
      <vt:lpstr>Sheet5</vt:lpstr>
      <vt:lpstr>Office use only</vt:lpstr>
      <vt:lpstr>'(f) Development'!Draop</vt:lpstr>
      <vt:lpstr>Draop</vt:lpstr>
      <vt:lpstr>'(f) Development'!Drop</vt:lpstr>
      <vt:lpstr>Drop</vt:lpstr>
      <vt:lpstr>'(a) Covering Page'!Print_Area</vt:lpstr>
      <vt:lpstr>'(b) (i) QAPE'!Print_Area</vt:lpstr>
      <vt:lpstr>'(c) NA - DO NOT USE'!Print_Area</vt:lpstr>
      <vt:lpstr>'(d) Foreign Currency Calculator'!Print_Area</vt:lpstr>
      <vt:lpstr>'(e) Interested Parties'!Print_Area</vt:lpstr>
      <vt:lpstr>'(f) Development'!Print_Area</vt:lpstr>
      <vt:lpstr>'(g) Foreign Resident $'!Print_Area</vt:lpstr>
      <vt:lpstr>'(h) OS Flights'!Print_Area</vt:lpstr>
      <vt:lpstr>'(i) OS Travel'!Print_Area</vt:lpstr>
      <vt:lpstr>'(j) $ on non-Resident'!Print_Area</vt:lpstr>
      <vt:lpstr>'(k) $ on Aust. resident'!Print_Area</vt:lpstr>
      <vt:lpstr>'Office use only'!Print_Area</vt:lpstr>
      <vt:lpstr>'(e) Interested Parties'!Print_Titles</vt:lpstr>
      <vt:lpstr>'(h) OS Flights'!Print_Titles</vt:lpstr>
      <vt:lpstr>YN</vt:lpstr>
    </vt:vector>
  </TitlesOfParts>
  <Company>moneypenny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Goldfinger</dc:creator>
  <cp:lastModifiedBy>Virginia Kay</cp:lastModifiedBy>
  <cp:lastPrinted>2018-01-16T03:36:06Z</cp:lastPrinted>
  <dcterms:created xsi:type="dcterms:W3CDTF">2008-06-10T02:21:54Z</dcterms:created>
  <dcterms:modified xsi:type="dcterms:W3CDTF">2022-07-05T05:50:50Z</dcterms:modified>
</cp:coreProperties>
</file>