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yd1-pfile-1.screenaustralia.gov.au\RedirFoldersULT$\Win10\mwall\Desktop\"/>
    </mc:Choice>
  </mc:AlternateContent>
  <xr:revisionPtr revIDLastSave="0" documentId="8_{BB0F5DAD-037F-410E-B365-6B3687127F5F}" xr6:coauthVersionLast="47" xr6:coauthVersionMax="47" xr10:uidLastSave="{00000000-0000-0000-0000-000000000000}"/>
  <bookViews>
    <workbookView xWindow="28680" yWindow="-120" windowWidth="29040" windowHeight="15840" xr2:uid="{7B76FC41-31AA-4C0B-BB8D-607ACF8E74D9}"/>
  </bookViews>
  <sheets>
    <sheet name="22_23 data for release" sheetId="2" r:id="rId1"/>
    <sheet name="Sheet1" sheetId="1" r:id="rId2"/>
  </sheets>
  <externalReferences>
    <externalReference r:id="rId3"/>
  </externalReferences>
  <definedNames>
    <definedName name="Funding_Decision">OFFSET([1]LookUp!$F$3,0,0,COUNTA([1]LookUp!$F:$F)-1,1)</definedName>
    <definedName name="Funding_Program">OFFSET([1]LookUp!$H$3,0,0,COUNTA([1]LookUp!$H:$H)-1,1)</definedName>
    <definedName name="KPI_pivot_range">OFFSET([1]Compilation!$B$45,0,0,[1]LookUp!$K$3,[1]LookUp!$K$4)</definedName>
    <definedName name="Report_category">OFFSET([1]LookUp!$G$3,0,0,COUNTA([1]LookUp!$G:$G)-1,1)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2" l="1"/>
  <c r="D39" i="2"/>
  <c r="M38" i="2"/>
  <c r="E38" i="2"/>
  <c r="S35" i="2"/>
  <c r="S39" i="2" s="1"/>
  <c r="R35" i="2"/>
  <c r="R39" i="2" s="1"/>
  <c r="Q35" i="2"/>
  <c r="Q39" i="2" s="1"/>
  <c r="P35" i="2"/>
  <c r="P39" i="2" s="1"/>
  <c r="O35" i="2"/>
  <c r="O39" i="2" s="1"/>
  <c r="N35" i="2"/>
  <c r="N39" i="2" s="1"/>
  <c r="M35" i="2"/>
  <c r="M39" i="2" s="1"/>
  <c r="L35" i="2"/>
  <c r="K35" i="2"/>
  <c r="K39" i="2" s="1"/>
  <c r="J35" i="2"/>
  <c r="J39" i="2" s="1"/>
  <c r="I35" i="2"/>
  <c r="I39" i="2" s="1"/>
  <c r="H35" i="2"/>
  <c r="H39" i="2" s="1"/>
  <c r="G35" i="2"/>
  <c r="G39" i="2" s="1"/>
  <c r="F35" i="2"/>
  <c r="F39" i="2" s="1"/>
  <c r="E35" i="2"/>
  <c r="E39" i="2" s="1"/>
  <c r="D35" i="2"/>
  <c r="C35" i="2"/>
  <c r="C39" i="2" s="1"/>
  <c r="S34" i="2"/>
  <c r="S38" i="2" s="1"/>
  <c r="R34" i="2"/>
  <c r="R38" i="2" s="1"/>
  <c r="Q34" i="2"/>
  <c r="Q38" i="2" s="1"/>
  <c r="P34" i="2"/>
  <c r="P38" i="2" s="1"/>
  <c r="O34" i="2"/>
  <c r="O38" i="2" s="1"/>
  <c r="N34" i="2"/>
  <c r="N38" i="2" s="1"/>
  <c r="M34" i="2"/>
  <c r="L34" i="2"/>
  <c r="L38" i="2" s="1"/>
  <c r="K34" i="2"/>
  <c r="K38" i="2" s="1"/>
  <c r="J34" i="2"/>
  <c r="J38" i="2" s="1"/>
  <c r="I34" i="2"/>
  <c r="I38" i="2" s="1"/>
  <c r="H34" i="2"/>
  <c r="H38" i="2" s="1"/>
  <c r="G34" i="2"/>
  <c r="G38" i="2" s="1"/>
  <c r="F34" i="2"/>
  <c r="F38" i="2" s="1"/>
  <c r="E34" i="2"/>
  <c r="D34" i="2"/>
  <c r="D38" i="2" s="1"/>
  <c r="C34" i="2"/>
  <c r="C38" i="2" s="1"/>
  <c r="P27" i="2"/>
  <c r="H27" i="2"/>
  <c r="Q26" i="2"/>
  <c r="I26" i="2"/>
  <c r="S23" i="2"/>
  <c r="S27" i="2" s="1"/>
  <c r="R23" i="2"/>
  <c r="R27" i="2" s="1"/>
  <c r="Q23" i="2"/>
  <c r="Q27" i="2" s="1"/>
  <c r="P23" i="2"/>
  <c r="O23" i="2"/>
  <c r="O27" i="2" s="1"/>
  <c r="N23" i="2"/>
  <c r="N27" i="2" s="1"/>
  <c r="M23" i="2"/>
  <c r="M27" i="2" s="1"/>
  <c r="L23" i="2"/>
  <c r="L27" i="2" s="1"/>
  <c r="K23" i="2"/>
  <c r="K27" i="2" s="1"/>
  <c r="J23" i="2"/>
  <c r="J27" i="2" s="1"/>
  <c r="I23" i="2"/>
  <c r="I27" i="2" s="1"/>
  <c r="H23" i="2"/>
  <c r="G23" i="2"/>
  <c r="G27" i="2" s="1"/>
  <c r="F23" i="2"/>
  <c r="F27" i="2" s="1"/>
  <c r="E23" i="2"/>
  <c r="E27" i="2" s="1"/>
  <c r="D23" i="2"/>
  <c r="D27" i="2" s="1"/>
  <c r="C23" i="2"/>
  <c r="C27" i="2" s="1"/>
  <c r="S22" i="2"/>
  <c r="S26" i="2" s="1"/>
  <c r="R22" i="2"/>
  <c r="R26" i="2" s="1"/>
  <c r="Q22" i="2"/>
  <c r="P22" i="2"/>
  <c r="P26" i="2" s="1"/>
  <c r="O22" i="2"/>
  <c r="O26" i="2" s="1"/>
  <c r="N22" i="2"/>
  <c r="N26" i="2" s="1"/>
  <c r="M22" i="2"/>
  <c r="M26" i="2" s="1"/>
  <c r="L22" i="2"/>
  <c r="L26" i="2" s="1"/>
  <c r="K22" i="2"/>
  <c r="K26" i="2" s="1"/>
  <c r="J22" i="2"/>
  <c r="J26" i="2" s="1"/>
  <c r="I22" i="2"/>
  <c r="H22" i="2"/>
  <c r="H26" i="2" s="1"/>
  <c r="G22" i="2"/>
  <c r="G26" i="2" s="1"/>
  <c r="F22" i="2"/>
  <c r="F26" i="2" s="1"/>
  <c r="E22" i="2"/>
  <c r="E26" i="2" s="1"/>
  <c r="D22" i="2"/>
  <c r="D26" i="2" s="1"/>
  <c r="C22" i="2"/>
  <c r="C26" i="2" s="1"/>
  <c r="L15" i="2"/>
  <c r="D15" i="2"/>
  <c r="M14" i="2"/>
  <c r="E14" i="2"/>
  <c r="S11" i="2"/>
  <c r="S15" i="2" s="1"/>
  <c r="R11" i="2"/>
  <c r="R15" i="2" s="1"/>
  <c r="Q11" i="2"/>
  <c r="Q15" i="2" s="1"/>
  <c r="P11" i="2"/>
  <c r="P15" i="2" s="1"/>
  <c r="O11" i="2"/>
  <c r="O15" i="2" s="1"/>
  <c r="N11" i="2"/>
  <c r="N15" i="2" s="1"/>
  <c r="M11" i="2"/>
  <c r="M15" i="2" s="1"/>
  <c r="L11" i="2"/>
  <c r="K11" i="2"/>
  <c r="K15" i="2" s="1"/>
  <c r="J11" i="2"/>
  <c r="J15" i="2" s="1"/>
  <c r="I11" i="2"/>
  <c r="I15" i="2" s="1"/>
  <c r="H11" i="2"/>
  <c r="H15" i="2" s="1"/>
  <c r="G11" i="2"/>
  <c r="G15" i="2" s="1"/>
  <c r="F11" i="2"/>
  <c r="F15" i="2" s="1"/>
  <c r="E11" i="2"/>
  <c r="E15" i="2" s="1"/>
  <c r="D11" i="2"/>
  <c r="C11" i="2"/>
  <c r="C15" i="2" s="1"/>
  <c r="S10" i="2"/>
  <c r="S14" i="2" s="1"/>
  <c r="R10" i="2"/>
  <c r="R14" i="2" s="1"/>
  <c r="Q10" i="2"/>
  <c r="Q14" i="2" s="1"/>
  <c r="P10" i="2"/>
  <c r="P14" i="2" s="1"/>
  <c r="O10" i="2"/>
  <c r="O14" i="2" s="1"/>
  <c r="N10" i="2"/>
  <c r="N14" i="2" s="1"/>
  <c r="M10" i="2"/>
  <c r="L10" i="2"/>
  <c r="L14" i="2" s="1"/>
  <c r="K10" i="2"/>
  <c r="K14" i="2" s="1"/>
  <c r="J10" i="2"/>
  <c r="J14" i="2" s="1"/>
  <c r="I10" i="2"/>
  <c r="I14" i="2" s="1"/>
  <c r="H10" i="2"/>
  <c r="H14" i="2" s="1"/>
  <c r="G10" i="2"/>
  <c r="G14" i="2" s="1"/>
  <c r="F10" i="2"/>
  <c r="F14" i="2" s="1"/>
  <c r="E10" i="2"/>
  <c r="D10" i="2"/>
  <c r="D14" i="2" s="1"/>
  <c r="C10" i="2"/>
  <c r="C14" i="2" s="1"/>
</calcChain>
</file>

<file path=xl/sharedStrings.xml><?xml version="1.0" encoding="utf-8"?>
<sst xmlns="http://schemas.openxmlformats.org/spreadsheetml/2006/main" count="75" uniqueCount="39">
  <si>
    <t>Gender of key creative roles in applications for Screen Australia development and production funding: 2022/23</t>
  </si>
  <si>
    <t>Producer</t>
  </si>
  <si>
    <t>Director</t>
  </si>
  <si>
    <t>Writer</t>
  </si>
  <si>
    <t>All</t>
  </si>
  <si>
    <t>Female</t>
  </si>
  <si>
    <t>Male</t>
  </si>
  <si>
    <t>X</t>
  </si>
  <si>
    <t>Prefer not to disclose</t>
  </si>
  <si>
    <t>TOTAL</t>
  </si>
  <si>
    <t>Approved 
applications</t>
  </si>
  <si>
    <t>Feature drama development</t>
  </si>
  <si>
    <t>Feature drama production</t>
  </si>
  <si>
    <t>TV/VOD drama development</t>
  </si>
  <si>
    <t>TV/VOD drama production</t>
  </si>
  <si>
    <t>Online drama development</t>
  </si>
  <si>
    <t>Online drama production</t>
  </si>
  <si>
    <t>All drama development</t>
  </si>
  <si>
    <t>All drama production</t>
  </si>
  <si>
    <t>Documentary development</t>
  </si>
  <si>
    <t>Documentary production</t>
  </si>
  <si>
    <t>All development</t>
  </si>
  <si>
    <t>All production</t>
  </si>
  <si>
    <t>Declined
applications</t>
  </si>
  <si>
    <t>Total applications</t>
  </si>
  <si>
    <t>a</t>
  </si>
  <si>
    <t>Data related to Screen Australia funding applications (including the Screen Australia KPI)</t>
  </si>
  <si>
    <r>
      <t xml:space="preserve">Data is based on funding applications: applicants nominate the gender of writer, producer, director and other roles, selecting either 'female', 'male', 'X (Indeterminate/Intersex/Unspecified)', or 'prefer not to disclose'. </t>
    </r>
    <r>
      <rPr>
        <sz val="8"/>
        <color theme="1"/>
        <rFont val="Calibri"/>
        <family val="2"/>
        <scheme val="minor"/>
      </rPr>
      <t> </t>
    </r>
    <r>
      <rPr>
        <sz val="11"/>
        <color theme="1"/>
        <rFont val="Calibri"/>
        <family val="2"/>
        <scheme val="minor"/>
      </rPr>
      <t>Across all applications from 2020/21 to 2022/23, less than 1% of key roles were marked prefer not to disclose.</t>
    </r>
  </si>
  <si>
    <t>All documentary titles, including titles funded by the Online and First Nations departments, are categorised as Documentary. Producer Equity Program (PEP) documentary projects are excluded as they do not undergo creative assessment.</t>
  </si>
  <si>
    <t>Drama applications are generally sorted by funding program. In 20/21, the ‘TV drama’ category was re-titled to ‘TV/VOD’, following Screen Australia’s production funding program.</t>
  </si>
  <si>
    <t>Story Development titles are categorised by their intended first release platform.</t>
  </si>
  <si>
    <t>Decisions to approve or decline funding are counted. Decisions to advance a title to a further stage of assessment are not counted. Note, some titles have multiple funding decisions in a single year. Variations to funding for the same activity, such as production funding variations, are not counted.</t>
  </si>
  <si>
    <t>Includes Screen Australia initiatives administered by third parties where data is available. Data was not available for unsuccessful applications for one initiative in 19/20,  two initiatives in 21/22 and one initiative in 22/23.</t>
  </si>
  <si>
    <r>
      <t>Some titles, such as anthologies, involve larger numbers of creative roles. The 19/20 dataset involves two anthologies approved for feature production funding: </t>
    </r>
    <r>
      <rPr>
        <i/>
        <sz val="11"/>
        <color theme="1"/>
        <rFont val="Calibri"/>
        <family val="2"/>
        <scheme val="minor"/>
      </rPr>
      <t>Cook 2020: Our Right of Reply/ Nga Pouwhenua</t>
    </r>
    <r>
      <rPr>
        <sz val="11"/>
        <color theme="1"/>
        <rFont val="Calibri"/>
        <family val="2"/>
        <scheme val="minor"/>
      </rPr>
      <t> and </t>
    </r>
    <r>
      <rPr>
        <i/>
        <sz val="11"/>
        <color theme="1"/>
        <rFont val="Calibri"/>
        <family val="2"/>
        <scheme val="minor"/>
      </rPr>
      <t>Here Out West</t>
    </r>
    <r>
      <rPr>
        <sz val="11"/>
        <color theme="1"/>
        <rFont val="Calibri"/>
        <family val="2"/>
        <scheme val="minor"/>
      </rPr>
      <t>. Anthologies did not have significant influence on the 20/21, 21/22 or 22/23 data.</t>
    </r>
  </si>
  <si>
    <r>
      <t>Application dataset is more expansive than the 2015 report </t>
    </r>
    <r>
      <rPr>
        <i/>
        <sz val="11"/>
        <color theme="1"/>
        <rFont val="Calibri"/>
        <family val="2"/>
        <scheme val="minor"/>
      </rPr>
      <t>Gender Matters: Women in the Australian Screen Industry</t>
    </r>
    <r>
      <rPr>
        <sz val="11"/>
        <color theme="1"/>
        <rFont val="Calibri"/>
        <family val="2"/>
        <scheme val="minor"/>
      </rPr>
      <t>, and is not directly comparable.</t>
    </r>
  </si>
  <si>
    <t>Specific notes on writer, producer and director data</t>
  </si>
  <si>
    <t>Writer, producer and director roles are counted. Credits such as ‘creative producer’ are evaluated.</t>
  </si>
  <si>
    <t>Applications data measures each writer, producer or director role: individuals that serve in multiple roles are counted for each role.</t>
  </si>
  <si>
    <t>Writer, producer and director roles are based on the most recent information processed in Screen Australia’s applications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</si>
</sst>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1"/>
      <color rgb="FF9C0006"/>
      <name val="Calibri"/>
      <family val="2"/>
      <scheme val="minor"/>
    </font>
    <font>
      <b/>
      <sz val="11"/>
      <color rgb="FF3F3F3F"/>
      <name val="Calibri"/>
      <family val="2"/>
      <scheme val="minor"/>
    </font>
    <font>
      <b/>
      <sz val="11"/>
      <color theme="1"/>
      <name val="Calibri"/>
      <family val="2"/>
      <scheme val="minor"/>
    </font>
    <font>
      <b/>
      <sz val="16"/>
      <color theme="1"/>
      <name val="Calibri"/>
      <family val="2"/>
      <scheme val="minor"/>
    </font>
    <font>
      <sz val="11"/>
      <color rgb="FF9C6500"/>
      <name val="Calibri"/>
      <family val="2"/>
      <scheme val="minor"/>
    </font>
    <font>
      <b/>
      <u/>
      <sz val="11"/>
      <color theme="1"/>
      <name val="Calibri"/>
      <family val="2"/>
      <scheme val="minor"/>
    </font>
    <font>
      <sz val="8"/>
      <color theme="1"/>
      <name val="Calibri"/>
      <family val="2"/>
      <scheme val="minor"/>
    </font>
    <font>
      <i/>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FFC7CE"/>
      </patternFill>
    </fill>
    <fill>
      <patternFill patternType="solid">
        <fgColor rgb="FFFFEB9C"/>
      </patternFill>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s>
  <borders count="32">
    <border>
      <left/>
      <right/>
      <top/>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style="thin">
        <color indexed="64"/>
      </right>
      <top/>
      <bottom/>
      <diagonal/>
    </border>
    <border>
      <left style="thin">
        <color indexed="64"/>
      </left>
      <right/>
      <top/>
      <bottom style="thin">
        <color rgb="FF3F3F3F"/>
      </bottom>
      <diagonal/>
    </border>
    <border>
      <left/>
      <right/>
      <top/>
      <bottom style="thin">
        <color rgb="FF3F3F3F"/>
      </bottom>
      <diagonal/>
    </border>
    <border>
      <left style="thin">
        <color indexed="64"/>
      </left>
      <right style="thin">
        <color indexed="64"/>
      </right>
      <top/>
      <bottom style="thin">
        <color rgb="FF3F3F3F"/>
      </bottom>
      <diagonal/>
    </border>
    <border>
      <left style="thin">
        <color rgb="FF3F3F3F"/>
      </left>
      <right style="thin">
        <color rgb="FF3F3F3F"/>
      </right>
      <top style="thin">
        <color rgb="FF3F3F3F"/>
      </top>
      <bottom/>
      <diagonal/>
    </border>
    <border>
      <left style="thin">
        <color rgb="FF3F3F3F"/>
      </left>
      <right style="thin">
        <color indexed="64"/>
      </right>
      <top style="thin">
        <color rgb="FF3F3F3F"/>
      </top>
      <bottom/>
      <diagonal/>
    </border>
    <border>
      <left/>
      <right style="thin">
        <color rgb="FF3F3F3F"/>
      </right>
      <top style="thin">
        <color rgb="FF3F3F3F"/>
      </top>
      <bottom/>
      <diagonal/>
    </border>
    <border>
      <left style="thin">
        <color rgb="FF3F3F3F"/>
      </left>
      <right/>
      <top style="thin">
        <color rgb="FF3F3F3F"/>
      </top>
      <bottom/>
      <diagonal/>
    </border>
    <border>
      <left style="thin">
        <color indexed="64"/>
      </left>
      <right style="thin">
        <color rgb="FF3F3F3F"/>
      </right>
      <top style="thin">
        <color rgb="FF3F3F3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DotDot">
        <color indexed="64"/>
      </left>
      <right/>
      <top style="dashDotDot">
        <color indexed="64"/>
      </top>
      <bottom/>
      <diagonal/>
    </border>
    <border>
      <left style="thin">
        <color indexed="64"/>
      </left>
      <right/>
      <top/>
      <bottom style="thin">
        <color indexed="64"/>
      </bottom>
      <diagonal/>
    </border>
    <border>
      <left style="dashDotDot">
        <color indexed="64"/>
      </left>
      <right/>
      <top/>
      <bottom style="thin">
        <color indexed="64"/>
      </bottom>
      <diagonal/>
    </border>
  </borders>
  <cellStyleXfs count="8">
    <xf numFmtId="0" fontId="0" fillId="0" borderId="0"/>
    <xf numFmtId="0" fontId="2" fillId="2" borderId="0" applyNumberFormat="0" applyBorder="0" applyAlignment="0" applyProtection="0"/>
    <xf numFmtId="0" fontId="3" fillId="4"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6" fillId="3" borderId="0" applyNumberFormat="0" applyBorder="0" applyAlignment="0" applyProtection="0"/>
    <xf numFmtId="0" fontId="10" fillId="0" borderId="0" applyNumberFormat="0" applyFill="0" applyBorder="0" applyAlignment="0" applyProtection="0"/>
  </cellStyleXfs>
  <cellXfs count="61">
    <xf numFmtId="0" fontId="0" fillId="0" borderId="0" xfId="0"/>
    <xf numFmtId="0" fontId="5" fillId="0" borderId="0" xfId="0" applyFont="1" applyAlignment="1">
      <alignment horizontal="center"/>
    </xf>
    <xf numFmtId="0" fontId="0" fillId="0" borderId="0" xfId="4" applyFont="1" applyFill="1"/>
    <xf numFmtId="0" fontId="0" fillId="5" borderId="2" xfId="3" applyFont="1" applyBorder="1" applyAlignment="1">
      <alignment horizontal="center"/>
    </xf>
    <xf numFmtId="0" fontId="0" fillId="5" borderId="0" xfId="3" applyFont="1" applyBorder="1" applyAlignment="1">
      <alignment horizontal="center"/>
    </xf>
    <xf numFmtId="0" fontId="0" fillId="5" borderId="3" xfId="3" applyFont="1" applyBorder="1" applyAlignment="1">
      <alignment horizontal="center"/>
    </xf>
    <xf numFmtId="0" fontId="4" fillId="5" borderId="4" xfId="3" applyFont="1" applyBorder="1" applyAlignment="1">
      <alignment horizontal="center"/>
    </xf>
    <xf numFmtId="0" fontId="4" fillId="5" borderId="5" xfId="3" applyFont="1" applyBorder="1" applyAlignment="1">
      <alignment horizontal="center"/>
    </xf>
    <xf numFmtId="0" fontId="0" fillId="5" borderId="6" xfId="3" applyFont="1" applyBorder="1" applyAlignment="1"/>
    <xf numFmtId="0" fontId="3" fillId="4" borderId="7" xfId="2" applyBorder="1" applyAlignment="1">
      <alignment horizontal="center" vertical="center"/>
    </xf>
    <xf numFmtId="0" fontId="3" fillId="4" borderId="8" xfId="2" applyBorder="1" applyAlignment="1">
      <alignment horizontal="center" vertical="center" wrapText="1"/>
    </xf>
    <xf numFmtId="0" fontId="3" fillId="4" borderId="9" xfId="2" applyBorder="1" applyAlignment="1">
      <alignment horizontal="center" vertical="center"/>
    </xf>
    <xf numFmtId="0" fontId="3" fillId="4" borderId="10" xfId="2" applyBorder="1" applyAlignment="1">
      <alignment horizontal="center" vertical="center" wrapText="1"/>
    </xf>
    <xf numFmtId="0" fontId="3" fillId="4" borderId="11" xfId="2" applyBorder="1" applyAlignment="1">
      <alignment horizontal="center" vertical="center"/>
    </xf>
    <xf numFmtId="0" fontId="0" fillId="7" borderId="0" xfId="5" applyFont="1" applyBorder="1" applyAlignment="1">
      <alignment horizontal="center" vertical="center" textRotation="90" wrapText="1"/>
    </xf>
    <xf numFmtId="0" fontId="0" fillId="0" borderId="0" xfId="3" applyFont="1" applyFill="1"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7" borderId="0" xfId="5" applyFont="1" applyBorder="1" applyAlignment="1">
      <alignment horizontal="center" vertical="center" textRotation="90"/>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4" fillId="0" borderId="0" xfId="3" applyFont="1" applyFill="1" applyBorder="1"/>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0" fillId="7" borderId="24" xfId="5" applyFont="1" applyBorder="1" applyAlignment="1">
      <alignment horizontal="center" vertical="center" textRotation="90"/>
    </xf>
    <xf numFmtId="0" fontId="4" fillId="0" borderId="2"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2" fillId="2" borderId="13" xfId="1" applyBorder="1" applyAlignment="1">
      <alignment horizontal="center" vertical="center" textRotation="90" wrapText="1"/>
    </xf>
    <xf numFmtId="0" fontId="0" fillId="0" borderId="13" xfId="3" applyFont="1" applyFill="1" applyBorder="1"/>
    <xf numFmtId="0" fontId="2" fillId="2" borderId="0" xfId="1" applyBorder="1" applyAlignment="1">
      <alignment horizontal="center" vertical="center" textRotation="90"/>
    </xf>
    <xf numFmtId="0" fontId="2" fillId="2" borderId="24" xfId="1" applyBorder="1" applyAlignment="1">
      <alignment horizontal="center" vertical="center" textRotation="90"/>
    </xf>
    <xf numFmtId="0" fontId="4" fillId="0" borderId="24" xfId="3" applyFont="1" applyFill="1" applyBorder="1"/>
    <xf numFmtId="0" fontId="4" fillId="0" borderId="24" xfId="0" applyFont="1" applyBorder="1" applyAlignment="1">
      <alignment horizontal="center"/>
    </xf>
    <xf numFmtId="0" fontId="4" fillId="0" borderId="25" xfId="0" applyFont="1" applyBorder="1" applyAlignment="1">
      <alignment horizontal="center"/>
    </xf>
    <xf numFmtId="0" fontId="6" fillId="3" borderId="12" xfId="6" applyBorder="1" applyAlignment="1">
      <alignment horizontal="center" vertical="center" textRotation="90"/>
    </xf>
    <xf numFmtId="0" fontId="6" fillId="3" borderId="2" xfId="6" applyBorder="1" applyAlignment="1">
      <alignment horizontal="center" vertical="center" textRotation="90"/>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6" fillId="3" borderId="30" xfId="6" applyBorder="1" applyAlignment="1">
      <alignment horizontal="center" vertical="center" textRotation="90"/>
    </xf>
    <xf numFmtId="0" fontId="4" fillId="0" borderId="31" xfId="0" applyFont="1" applyBorder="1" applyAlignment="1">
      <alignment horizontal="center"/>
    </xf>
    <xf numFmtId="0" fontId="7" fillId="0" borderId="0" xfId="0" applyFont="1"/>
    <xf numFmtId="0" fontId="4" fillId="0" borderId="0" xfId="0" applyFont="1"/>
    <xf numFmtId="0" fontId="8"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10" fillId="0" borderId="0" xfId="7" applyAlignment="1">
      <alignment vertical="center"/>
    </xf>
    <xf numFmtId="0" fontId="2" fillId="0" borderId="0" xfId="1" applyFill="1" applyAlignment="1">
      <alignment vertical="center"/>
    </xf>
    <xf numFmtId="0" fontId="2" fillId="0" borderId="0" xfId="1" applyFill="1"/>
    <xf numFmtId="0" fontId="4" fillId="0" borderId="0" xfId="0" applyFont="1" applyAlignment="1">
      <alignment vertical="center"/>
    </xf>
  </cellXfs>
  <cellStyles count="8">
    <cellStyle name="20% - Accent1" xfId="3" builtinId="30"/>
    <cellStyle name="20% - Accent2" xfId="4" builtinId="34"/>
    <cellStyle name="20% - Accent6" xfId="5" builtinId="50"/>
    <cellStyle name="Bad" xfId="1" builtinId="27"/>
    <cellStyle name="Hyperlink" xfId="7" builtinId="8"/>
    <cellStyle name="Neutral 2" xfId="6" xr:uid="{298BAB47-66F0-4F63-BE3E-C5C14439CEE8}"/>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10/mwall/my%20documents/Offline%20Records%20(A9)/Analysis%20~%2022%2023%20dataset/2022-23%20Compilation%20doc%20-%20Gender%20data%2019_20%20to%2022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D check"/>
      <sheetName val="LookUp"/>
      <sheetName val="Compilation"/>
      <sheetName val="Source 1"/>
      <sheetName val="Source 1 Protag"/>
      <sheetName val="Source 2"/>
      <sheetName val="Source 2 Protag"/>
      <sheetName val="Source 3"/>
      <sheetName val="Source 3 CONCAT"/>
      <sheetName val="Source 3 Protag"/>
      <sheetName val="Source 4"/>
      <sheetName val="Source 4 CONCAT"/>
      <sheetName val="Source 4 Protag"/>
      <sheetName val="Source 5"/>
      <sheetName val="Source 5 CONCAT"/>
      <sheetName val="Source 5 Protag"/>
      <sheetName val="Source 6"/>
      <sheetName val="Source 6 CONCAT"/>
      <sheetName val="Source 6 Protag"/>
      <sheetName val="KPI Pivot key creatives (2)"/>
      <sheetName val="OnlineStoryDev"/>
      <sheetName val="Pivot3 Overall PM"/>
      <sheetName val="Sheet2"/>
      <sheetName val="Pivot3 Overall MW"/>
      <sheetName val="Pivot3 Overall PM manual 20_21"/>
      <sheetName val="Pivot4 %f 20_21 report category"/>
      <sheetName val="Pivot4 %f 21_22 report cate"/>
      <sheetName val="Pivot4 %f 19_20-21_22 compare"/>
      <sheetName val="Pivot4 %f 20-21-22_23 compa "/>
      <sheetName val="Pivot4 %female report cat v2"/>
      <sheetName val="Pivot4 %f 22_23 report cate"/>
      <sheetName val="Historical prod role count (3)"/>
      <sheetName val="Historical prod role count (2)"/>
      <sheetName val="Historical prod role count"/>
      <sheetName val="Protag Pivots and charts"/>
      <sheetName val="Pivot4 %female report cat"/>
      <sheetName val="Pivot3 Overall"/>
      <sheetName val="Data chart pivot"/>
      <sheetName val="22_23 data for release"/>
      <sheetName val="21_22 data for release"/>
      <sheetName val="20_21 data for release"/>
      <sheetName val="19_20 Data chart for release"/>
      <sheetName val="Sheet1"/>
      <sheetName val="Source 2cull"/>
      <sheetName val="Source 2cull notes"/>
      <sheetName val="Source 3cull"/>
      <sheetName val="Source 3cull notes"/>
    </sheetNames>
    <sheetDataSet>
      <sheetData sheetId="0"/>
      <sheetData sheetId="1"/>
      <sheetData sheetId="2">
        <row r="2">
          <cell r="F2" t="str">
            <v>Funding_Decision</v>
          </cell>
          <cell r="G2" t="str">
            <v>Report_category</v>
          </cell>
          <cell r="H2" t="str">
            <v>Funding_Program</v>
          </cell>
        </row>
        <row r="3">
          <cell r="F3" t="str">
            <v>Approved</v>
          </cell>
          <cell r="G3" t="str">
            <v>Documentary development</v>
          </cell>
          <cell r="H3" t="str">
            <v>Online Production</v>
          </cell>
          <cell r="K3">
            <v>3301</v>
          </cell>
        </row>
        <row r="4">
          <cell r="F4" t="str">
            <v>Declined</v>
          </cell>
          <cell r="G4" t="str">
            <v>Documentary production</v>
          </cell>
          <cell r="H4" t="str">
            <v>Commissioned Program</v>
          </cell>
          <cell r="K4">
            <v>40</v>
          </cell>
        </row>
        <row r="5">
          <cell r="G5" t="str">
            <v>Feature drama development</v>
          </cell>
          <cell r="H5" t="str">
            <v>Feature Production</v>
          </cell>
        </row>
        <row r="6">
          <cell r="G6" t="str">
            <v>Feature drama production</v>
          </cell>
          <cell r="H6" t="str">
            <v>Indigenous Documentary Production</v>
          </cell>
        </row>
        <row r="7">
          <cell r="G7" t="str">
            <v>Online drama development</v>
          </cell>
          <cell r="H7" t="str">
            <v>General TV Drama Production Investment</v>
          </cell>
        </row>
        <row r="8">
          <cell r="G8" t="str">
            <v>Online drama production</v>
          </cell>
          <cell r="H8" t="str">
            <v>Children's TV Drama Production Investment</v>
          </cell>
        </row>
        <row r="9">
          <cell r="G9" t="str">
            <v>TV drama development</v>
          </cell>
          <cell r="H9" t="str">
            <v>Producer Program</v>
          </cell>
        </row>
        <row r="10">
          <cell r="G10" t="str">
            <v>TV drama production</v>
          </cell>
          <cell r="H10" t="str">
            <v>Indigenous Feature Production</v>
          </cell>
        </row>
        <row r="11">
          <cell r="G11" t="str">
            <v>TV/VOD drama development</v>
          </cell>
          <cell r="H11" t="str">
            <v>Scripted Drama</v>
          </cell>
        </row>
        <row r="12">
          <cell r="G12" t="str">
            <v>TV/VOD drama production</v>
          </cell>
          <cell r="H12" t="str">
            <v>Story Development</v>
          </cell>
        </row>
        <row r="13">
          <cell r="G13" t="str">
            <v>Game development</v>
          </cell>
          <cell r="H13" t="str">
            <v>Indigenous</v>
          </cell>
        </row>
        <row r="14">
          <cell r="H14" t="str">
            <v>Online</v>
          </cell>
        </row>
        <row r="15">
          <cell r="H15" t="str">
            <v>Documentary</v>
          </cell>
        </row>
        <row r="16">
          <cell r="H16" t="str">
            <v>First Nations</v>
          </cell>
        </row>
        <row r="17">
          <cell r="H17" t="str">
            <v>Initiatives</v>
          </cell>
        </row>
        <row r="25">
          <cell r="H25" t="str">
            <v>Pink cells have a formula</v>
          </cell>
        </row>
        <row r="26">
          <cell r="H26" t="str">
            <v>Grey cells have a formula</v>
          </cell>
        </row>
        <row r="27">
          <cell r="H27" t="str">
            <v>Blue cells are hard-coded</v>
          </cell>
        </row>
      </sheetData>
      <sheetData sheetId="3">
        <row r="45">
          <cell r="B45" t="str">
            <v>Application ID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5D5F-244F-4461-B258-75BEE1D4AA63}">
  <dimension ref="A1:U94"/>
  <sheetViews>
    <sheetView tabSelected="1" zoomScale="85" zoomScaleNormal="85" workbookViewId="0">
      <pane xSplit="2" ySplit="3" topLeftCell="C4" activePane="bottomRight" state="frozen"/>
      <selection activeCell="D8" sqref="D8"/>
      <selection pane="topRight" activeCell="D8" sqref="D8"/>
      <selection pane="bottomLeft" activeCell="D8" sqref="D8"/>
      <selection pane="bottomRight" activeCell="X25" sqref="X25"/>
    </sheetView>
  </sheetViews>
  <sheetFormatPr defaultColWidth="9.140625" defaultRowHeight="15" x14ac:dyDescent="0.25"/>
  <cols>
    <col min="2" max="2" width="29.5703125" bestFit="1" customWidth="1"/>
    <col min="6" max="6" width="12" customWidth="1"/>
  </cols>
  <sheetData>
    <row r="1" spans="1:19" ht="21" x14ac:dyDescent="0.35">
      <c r="C1" s="1" t="s">
        <v>0</v>
      </c>
      <c r="D1" s="1"/>
      <c r="E1" s="1"/>
      <c r="F1" s="1"/>
      <c r="G1" s="1"/>
      <c r="H1" s="1"/>
      <c r="I1" s="1"/>
      <c r="J1" s="1"/>
      <c r="K1" s="1"/>
      <c r="L1" s="1"/>
      <c r="M1" s="1"/>
      <c r="N1" s="1"/>
      <c r="O1" s="1"/>
      <c r="P1" s="1"/>
      <c r="Q1" s="1"/>
      <c r="R1" s="1"/>
      <c r="S1" s="1"/>
    </row>
    <row r="2" spans="1:19" x14ac:dyDescent="0.25">
      <c r="A2" s="2"/>
      <c r="C2" s="3" t="s">
        <v>1</v>
      </c>
      <c r="D2" s="4"/>
      <c r="E2" s="4"/>
      <c r="F2" s="5"/>
      <c r="G2" s="4" t="s">
        <v>2</v>
      </c>
      <c r="H2" s="4"/>
      <c r="I2" s="4"/>
      <c r="J2" s="5"/>
      <c r="K2" s="4" t="s">
        <v>3</v>
      </c>
      <c r="L2" s="4"/>
      <c r="M2" s="4"/>
      <c r="N2" s="5"/>
      <c r="O2" s="6" t="s">
        <v>4</v>
      </c>
      <c r="P2" s="7"/>
      <c r="Q2" s="7"/>
      <c r="R2" s="7"/>
      <c r="S2" s="8"/>
    </row>
    <row r="3" spans="1:19" ht="29.25" customHeight="1" x14ac:dyDescent="0.25">
      <c r="C3" s="9" t="s">
        <v>5</v>
      </c>
      <c r="D3" s="9" t="s">
        <v>6</v>
      </c>
      <c r="E3" s="9" t="s">
        <v>7</v>
      </c>
      <c r="F3" s="10" t="s">
        <v>8</v>
      </c>
      <c r="G3" s="11" t="s">
        <v>5</v>
      </c>
      <c r="H3" s="9" t="s">
        <v>6</v>
      </c>
      <c r="I3" s="9" t="s">
        <v>7</v>
      </c>
      <c r="J3" s="10" t="s">
        <v>8</v>
      </c>
      <c r="K3" s="9" t="s">
        <v>5</v>
      </c>
      <c r="L3" s="9" t="s">
        <v>6</v>
      </c>
      <c r="M3" s="9" t="s">
        <v>7</v>
      </c>
      <c r="N3" s="10" t="s">
        <v>8</v>
      </c>
      <c r="O3" s="9" t="s">
        <v>5</v>
      </c>
      <c r="P3" s="9" t="s">
        <v>6</v>
      </c>
      <c r="Q3" s="9" t="s">
        <v>7</v>
      </c>
      <c r="R3" s="12" t="s">
        <v>8</v>
      </c>
      <c r="S3" s="13" t="s">
        <v>9</v>
      </c>
    </row>
    <row r="4" spans="1:19" ht="15" customHeight="1" x14ac:dyDescent="0.25">
      <c r="A4" s="14" t="s">
        <v>10</v>
      </c>
      <c r="B4" s="15" t="s">
        <v>11</v>
      </c>
      <c r="C4" s="16">
        <v>67</v>
      </c>
      <c r="D4" s="17">
        <v>49</v>
      </c>
      <c r="E4" s="17">
        <v>0</v>
      </c>
      <c r="F4" s="17">
        <v>0</v>
      </c>
      <c r="G4" s="17">
        <v>32</v>
      </c>
      <c r="H4" s="17">
        <v>26</v>
      </c>
      <c r="I4" s="17">
        <v>1</v>
      </c>
      <c r="J4" s="17">
        <v>1</v>
      </c>
      <c r="K4" s="17">
        <v>52</v>
      </c>
      <c r="L4" s="17">
        <v>49</v>
      </c>
      <c r="M4" s="17">
        <v>2</v>
      </c>
      <c r="N4" s="17">
        <v>1</v>
      </c>
      <c r="O4" s="17">
        <v>151</v>
      </c>
      <c r="P4" s="17">
        <v>124</v>
      </c>
      <c r="Q4" s="17">
        <v>3</v>
      </c>
      <c r="R4" s="17">
        <v>2</v>
      </c>
      <c r="S4" s="18">
        <v>280</v>
      </c>
    </row>
    <row r="5" spans="1:19" x14ac:dyDescent="0.25">
      <c r="A5" s="19"/>
      <c r="B5" s="15" t="s">
        <v>12</v>
      </c>
      <c r="C5" s="20">
        <v>20</v>
      </c>
      <c r="D5" s="21">
        <v>15</v>
      </c>
      <c r="E5" s="21">
        <v>0</v>
      </c>
      <c r="F5" s="21">
        <v>1</v>
      </c>
      <c r="G5" s="21">
        <v>12</v>
      </c>
      <c r="H5" s="21">
        <v>15</v>
      </c>
      <c r="I5" s="21">
        <v>0</v>
      </c>
      <c r="J5" s="21">
        <v>1</v>
      </c>
      <c r="K5" s="21">
        <v>11</v>
      </c>
      <c r="L5" s="21">
        <v>12</v>
      </c>
      <c r="M5" s="21">
        <v>0</v>
      </c>
      <c r="N5" s="21">
        <v>1</v>
      </c>
      <c r="O5" s="21">
        <v>43</v>
      </c>
      <c r="P5" s="21">
        <v>42</v>
      </c>
      <c r="Q5" s="21">
        <v>0</v>
      </c>
      <c r="R5" s="21">
        <v>3</v>
      </c>
      <c r="S5" s="22">
        <v>88</v>
      </c>
    </row>
    <row r="6" spans="1:19" x14ac:dyDescent="0.25">
      <c r="A6" s="19"/>
      <c r="B6" s="15" t="s">
        <v>13</v>
      </c>
      <c r="C6" s="20">
        <v>30</v>
      </c>
      <c r="D6" s="21">
        <v>6</v>
      </c>
      <c r="E6" s="21">
        <v>0</v>
      </c>
      <c r="F6" s="21">
        <v>0</v>
      </c>
      <c r="G6" s="21">
        <v>7</v>
      </c>
      <c r="H6" s="21">
        <v>6</v>
      </c>
      <c r="I6" s="21">
        <v>1</v>
      </c>
      <c r="J6" s="21">
        <v>0</v>
      </c>
      <c r="K6" s="21">
        <v>37</v>
      </c>
      <c r="L6" s="21">
        <v>17</v>
      </c>
      <c r="M6" s="21">
        <v>5</v>
      </c>
      <c r="N6" s="21">
        <v>0</v>
      </c>
      <c r="O6" s="21">
        <v>74</v>
      </c>
      <c r="P6" s="21">
        <v>29</v>
      </c>
      <c r="Q6" s="21">
        <v>6</v>
      </c>
      <c r="R6" s="21">
        <v>0</v>
      </c>
      <c r="S6" s="22">
        <v>109</v>
      </c>
    </row>
    <row r="7" spans="1:19" x14ac:dyDescent="0.25">
      <c r="A7" s="19"/>
      <c r="B7" s="15" t="s">
        <v>14</v>
      </c>
      <c r="C7" s="20">
        <v>32</v>
      </c>
      <c r="D7" s="21">
        <v>16</v>
      </c>
      <c r="E7" s="21">
        <v>0</v>
      </c>
      <c r="F7" s="21">
        <v>0</v>
      </c>
      <c r="G7" s="21">
        <v>19</v>
      </c>
      <c r="H7" s="21">
        <v>13</v>
      </c>
      <c r="I7" s="21">
        <v>0</v>
      </c>
      <c r="J7" s="21">
        <v>0</v>
      </c>
      <c r="K7" s="21">
        <v>54</v>
      </c>
      <c r="L7" s="21">
        <v>29</v>
      </c>
      <c r="M7" s="21">
        <v>2</v>
      </c>
      <c r="N7" s="21">
        <v>0</v>
      </c>
      <c r="O7" s="21">
        <v>105</v>
      </c>
      <c r="P7" s="21">
        <v>58</v>
      </c>
      <c r="Q7" s="21">
        <v>2</v>
      </c>
      <c r="R7" s="21">
        <v>0</v>
      </c>
      <c r="S7" s="22">
        <v>165</v>
      </c>
    </row>
    <row r="8" spans="1:19" x14ac:dyDescent="0.25">
      <c r="A8" s="19"/>
      <c r="B8" s="15" t="s">
        <v>15</v>
      </c>
      <c r="C8" s="20">
        <v>9</v>
      </c>
      <c r="D8" s="21">
        <v>5</v>
      </c>
      <c r="E8" s="21">
        <v>2</v>
      </c>
      <c r="F8" s="21">
        <v>0</v>
      </c>
      <c r="G8" s="21">
        <v>5</v>
      </c>
      <c r="H8" s="21">
        <v>1</v>
      </c>
      <c r="I8" s="21">
        <v>2</v>
      </c>
      <c r="J8" s="21">
        <v>0</v>
      </c>
      <c r="K8" s="21">
        <v>12</v>
      </c>
      <c r="L8" s="21">
        <v>5</v>
      </c>
      <c r="M8" s="21">
        <v>2</v>
      </c>
      <c r="N8" s="21">
        <v>0</v>
      </c>
      <c r="O8" s="21">
        <v>26</v>
      </c>
      <c r="P8" s="21">
        <v>11</v>
      </c>
      <c r="Q8" s="21">
        <v>6</v>
      </c>
      <c r="R8" s="21">
        <v>0</v>
      </c>
      <c r="S8" s="22">
        <v>43</v>
      </c>
    </row>
    <row r="9" spans="1:19" x14ac:dyDescent="0.25">
      <c r="A9" s="19"/>
      <c r="B9" s="15" t="s">
        <v>16</v>
      </c>
      <c r="C9" s="20">
        <v>30</v>
      </c>
      <c r="D9" s="21">
        <v>19</v>
      </c>
      <c r="E9" s="21">
        <v>0</v>
      </c>
      <c r="F9" s="21">
        <v>1</v>
      </c>
      <c r="G9" s="21">
        <v>31</v>
      </c>
      <c r="H9" s="21">
        <v>17</v>
      </c>
      <c r="I9" s="21">
        <v>1</v>
      </c>
      <c r="J9" s="21">
        <v>1</v>
      </c>
      <c r="K9" s="21">
        <v>47</v>
      </c>
      <c r="L9" s="21">
        <v>26</v>
      </c>
      <c r="M9" s="21">
        <v>2</v>
      </c>
      <c r="N9" s="21">
        <v>0</v>
      </c>
      <c r="O9" s="21">
        <v>108</v>
      </c>
      <c r="P9" s="21">
        <v>62</v>
      </c>
      <c r="Q9" s="21">
        <v>3</v>
      </c>
      <c r="R9" s="21">
        <v>2</v>
      </c>
      <c r="S9" s="22">
        <v>175</v>
      </c>
    </row>
    <row r="10" spans="1:19" x14ac:dyDescent="0.25">
      <c r="A10" s="19"/>
      <c r="B10" s="23" t="s">
        <v>17</v>
      </c>
      <c r="C10" s="24">
        <f>C4+C6+C8</f>
        <v>106</v>
      </c>
      <c r="D10" s="25">
        <f>D4+D6+D8</f>
        <v>60</v>
      </c>
      <c r="E10" s="25">
        <f>E4+E6+E8</f>
        <v>2</v>
      </c>
      <c r="F10" s="25">
        <f>F4+F6+F8</f>
        <v>0</v>
      </c>
      <c r="G10" s="25">
        <f>G4+G6+G8</f>
        <v>44</v>
      </c>
      <c r="H10" s="25">
        <f t="shared" ref="H10:W10" si="0">H4+H6+H8</f>
        <v>33</v>
      </c>
      <c r="I10" s="25">
        <f t="shared" si="0"/>
        <v>4</v>
      </c>
      <c r="J10" s="25">
        <f t="shared" si="0"/>
        <v>1</v>
      </c>
      <c r="K10" s="25">
        <f t="shared" si="0"/>
        <v>101</v>
      </c>
      <c r="L10" s="25">
        <f t="shared" si="0"/>
        <v>71</v>
      </c>
      <c r="M10" s="25">
        <f t="shared" si="0"/>
        <v>9</v>
      </c>
      <c r="N10" s="25">
        <f t="shared" si="0"/>
        <v>1</v>
      </c>
      <c r="O10" s="25">
        <f t="shared" si="0"/>
        <v>251</v>
      </c>
      <c r="P10" s="25">
        <f t="shared" si="0"/>
        <v>164</v>
      </c>
      <c r="Q10" s="25">
        <f t="shared" si="0"/>
        <v>15</v>
      </c>
      <c r="R10" s="25">
        <f t="shared" si="0"/>
        <v>2</v>
      </c>
      <c r="S10" s="26">
        <f t="shared" si="0"/>
        <v>432</v>
      </c>
    </row>
    <row r="11" spans="1:19" x14ac:dyDescent="0.25">
      <c r="A11" s="19"/>
      <c r="B11" s="23" t="s">
        <v>18</v>
      </c>
      <c r="C11" s="27">
        <f>C5+C7+C9</f>
        <v>82</v>
      </c>
      <c r="D11" s="28">
        <f t="shared" ref="D11:S11" si="1">D5+D7+D9</f>
        <v>50</v>
      </c>
      <c r="E11" s="28">
        <f t="shared" si="1"/>
        <v>0</v>
      </c>
      <c r="F11" s="28">
        <f t="shared" si="1"/>
        <v>2</v>
      </c>
      <c r="G11" s="28">
        <f t="shared" si="1"/>
        <v>62</v>
      </c>
      <c r="H11" s="28">
        <f t="shared" si="1"/>
        <v>45</v>
      </c>
      <c r="I11" s="28">
        <f t="shared" si="1"/>
        <v>1</v>
      </c>
      <c r="J11" s="28">
        <f t="shared" si="1"/>
        <v>2</v>
      </c>
      <c r="K11" s="28">
        <f t="shared" si="1"/>
        <v>112</v>
      </c>
      <c r="L11" s="28">
        <f t="shared" si="1"/>
        <v>67</v>
      </c>
      <c r="M11" s="28">
        <f t="shared" si="1"/>
        <v>4</v>
      </c>
      <c r="N11" s="28">
        <f t="shared" si="1"/>
        <v>1</v>
      </c>
      <c r="O11" s="28">
        <f t="shared" si="1"/>
        <v>256</v>
      </c>
      <c r="P11" s="28">
        <f t="shared" si="1"/>
        <v>162</v>
      </c>
      <c r="Q11" s="28">
        <f t="shared" si="1"/>
        <v>5</v>
      </c>
      <c r="R11" s="28">
        <f t="shared" si="1"/>
        <v>5</v>
      </c>
      <c r="S11" s="29">
        <f t="shared" si="1"/>
        <v>428</v>
      </c>
    </row>
    <row r="12" spans="1:19" x14ac:dyDescent="0.25">
      <c r="A12" s="19"/>
      <c r="B12" s="15" t="s">
        <v>19</v>
      </c>
      <c r="C12" s="20">
        <v>55</v>
      </c>
      <c r="D12" s="21">
        <v>30</v>
      </c>
      <c r="E12" s="21">
        <v>0</v>
      </c>
      <c r="F12" s="21">
        <v>1</v>
      </c>
      <c r="G12" s="21">
        <v>32</v>
      </c>
      <c r="H12" s="21">
        <v>25</v>
      </c>
      <c r="I12" s="21">
        <v>0</v>
      </c>
      <c r="J12" s="21">
        <v>3</v>
      </c>
      <c r="K12" s="21">
        <v>26</v>
      </c>
      <c r="L12" s="21">
        <v>25</v>
      </c>
      <c r="M12" s="21">
        <v>0</v>
      </c>
      <c r="N12" s="21">
        <v>0</v>
      </c>
      <c r="O12" s="21">
        <v>113</v>
      </c>
      <c r="P12" s="21">
        <v>80</v>
      </c>
      <c r="Q12" s="21">
        <v>0</v>
      </c>
      <c r="R12" s="21">
        <v>4</v>
      </c>
      <c r="S12" s="22">
        <v>197</v>
      </c>
    </row>
    <row r="13" spans="1:19" x14ac:dyDescent="0.25">
      <c r="A13" s="19"/>
      <c r="B13" s="15" t="s">
        <v>20</v>
      </c>
      <c r="C13" s="20">
        <v>54</v>
      </c>
      <c r="D13" s="21">
        <v>44</v>
      </c>
      <c r="E13" s="21">
        <v>0</v>
      </c>
      <c r="F13" s="21">
        <v>0</v>
      </c>
      <c r="G13" s="21">
        <v>31</v>
      </c>
      <c r="H13" s="21">
        <v>40</v>
      </c>
      <c r="I13" s="21">
        <v>1</v>
      </c>
      <c r="J13" s="21">
        <v>0</v>
      </c>
      <c r="K13" s="21">
        <v>26</v>
      </c>
      <c r="L13" s="21">
        <v>28</v>
      </c>
      <c r="M13" s="21">
        <v>1</v>
      </c>
      <c r="N13" s="21">
        <v>0</v>
      </c>
      <c r="O13" s="21">
        <v>111</v>
      </c>
      <c r="P13" s="21">
        <v>112</v>
      </c>
      <c r="Q13" s="21">
        <v>2</v>
      </c>
      <c r="R13" s="21">
        <v>0</v>
      </c>
      <c r="S13" s="22">
        <v>225</v>
      </c>
    </row>
    <row r="14" spans="1:19" x14ac:dyDescent="0.25">
      <c r="A14" s="19"/>
      <c r="B14" s="23" t="s">
        <v>21</v>
      </c>
      <c r="C14" s="30">
        <f>C10+C12</f>
        <v>161</v>
      </c>
      <c r="D14" s="31">
        <f t="shared" ref="D14:S15" si="2">D10+D12</f>
        <v>90</v>
      </c>
      <c r="E14" s="31">
        <f>E10+E12</f>
        <v>2</v>
      </c>
      <c r="F14" s="31">
        <f t="shared" si="2"/>
        <v>1</v>
      </c>
      <c r="G14" s="31">
        <f t="shared" si="2"/>
        <v>76</v>
      </c>
      <c r="H14" s="31">
        <f t="shared" si="2"/>
        <v>58</v>
      </c>
      <c r="I14" s="31">
        <f t="shared" si="2"/>
        <v>4</v>
      </c>
      <c r="J14" s="31">
        <f t="shared" si="2"/>
        <v>4</v>
      </c>
      <c r="K14" s="31">
        <f t="shared" si="2"/>
        <v>127</v>
      </c>
      <c r="L14" s="31">
        <f t="shared" si="2"/>
        <v>96</v>
      </c>
      <c r="M14" s="31">
        <f t="shared" si="2"/>
        <v>9</v>
      </c>
      <c r="N14" s="31">
        <f t="shared" si="2"/>
        <v>1</v>
      </c>
      <c r="O14" s="31">
        <f t="shared" si="2"/>
        <v>364</v>
      </c>
      <c r="P14" s="31">
        <f t="shared" si="2"/>
        <v>244</v>
      </c>
      <c r="Q14" s="31">
        <f t="shared" si="2"/>
        <v>15</v>
      </c>
      <c r="R14" s="31">
        <f t="shared" si="2"/>
        <v>6</v>
      </c>
      <c r="S14" s="32">
        <f t="shared" si="2"/>
        <v>629</v>
      </c>
    </row>
    <row r="15" spans="1:19" ht="19.5" customHeight="1" x14ac:dyDescent="0.25">
      <c r="A15" s="33"/>
      <c r="B15" s="23" t="s">
        <v>22</v>
      </c>
      <c r="C15" s="34">
        <f>C11+C13</f>
        <v>136</v>
      </c>
      <c r="D15" s="35">
        <f t="shared" si="2"/>
        <v>94</v>
      </c>
      <c r="E15" s="35">
        <f t="shared" si="2"/>
        <v>0</v>
      </c>
      <c r="F15" s="35">
        <f t="shared" si="2"/>
        <v>2</v>
      </c>
      <c r="G15" s="35">
        <f t="shared" si="2"/>
        <v>93</v>
      </c>
      <c r="H15" s="35">
        <f t="shared" si="2"/>
        <v>85</v>
      </c>
      <c r="I15" s="35">
        <f t="shared" si="2"/>
        <v>2</v>
      </c>
      <c r="J15" s="35">
        <f t="shared" si="2"/>
        <v>2</v>
      </c>
      <c r="K15" s="35">
        <f t="shared" si="2"/>
        <v>138</v>
      </c>
      <c r="L15" s="35">
        <f t="shared" si="2"/>
        <v>95</v>
      </c>
      <c r="M15" s="35">
        <f t="shared" si="2"/>
        <v>5</v>
      </c>
      <c r="N15" s="35">
        <f t="shared" si="2"/>
        <v>1</v>
      </c>
      <c r="O15" s="35">
        <f t="shared" si="2"/>
        <v>367</v>
      </c>
      <c r="P15" s="35">
        <f t="shared" si="2"/>
        <v>274</v>
      </c>
      <c r="Q15" s="35">
        <f t="shared" si="2"/>
        <v>7</v>
      </c>
      <c r="R15" s="35">
        <f t="shared" si="2"/>
        <v>5</v>
      </c>
      <c r="S15" s="36">
        <f t="shared" si="2"/>
        <v>653</v>
      </c>
    </row>
    <row r="16" spans="1:19" ht="15" customHeight="1" x14ac:dyDescent="0.25">
      <c r="A16" s="37" t="s">
        <v>23</v>
      </c>
      <c r="B16" s="38" t="s">
        <v>11</v>
      </c>
      <c r="C16" s="16">
        <v>41</v>
      </c>
      <c r="D16" s="17">
        <v>67</v>
      </c>
      <c r="E16" s="17">
        <v>1</v>
      </c>
      <c r="F16" s="17">
        <v>0</v>
      </c>
      <c r="G16" s="17">
        <v>20</v>
      </c>
      <c r="H16" s="17">
        <v>48</v>
      </c>
      <c r="I16" s="17">
        <v>3</v>
      </c>
      <c r="J16" s="17">
        <v>2</v>
      </c>
      <c r="K16" s="17">
        <v>37</v>
      </c>
      <c r="L16" s="17">
        <v>70</v>
      </c>
      <c r="M16" s="17">
        <v>4</v>
      </c>
      <c r="N16" s="17">
        <v>3</v>
      </c>
      <c r="O16" s="17">
        <v>98</v>
      </c>
      <c r="P16" s="17">
        <v>185</v>
      </c>
      <c r="Q16" s="17">
        <v>8</v>
      </c>
      <c r="R16" s="17">
        <v>5</v>
      </c>
      <c r="S16" s="18">
        <v>296</v>
      </c>
    </row>
    <row r="17" spans="1:21" x14ac:dyDescent="0.25">
      <c r="A17" s="39"/>
      <c r="B17" s="15" t="s">
        <v>12</v>
      </c>
      <c r="C17" s="20">
        <v>15</v>
      </c>
      <c r="D17" s="21">
        <v>10</v>
      </c>
      <c r="E17" s="21">
        <v>0</v>
      </c>
      <c r="F17" s="21">
        <v>0</v>
      </c>
      <c r="G17" s="21">
        <v>6</v>
      </c>
      <c r="H17" s="21">
        <v>8</v>
      </c>
      <c r="I17" s="21">
        <v>0</v>
      </c>
      <c r="J17" s="21">
        <v>0</v>
      </c>
      <c r="K17" s="21">
        <v>6</v>
      </c>
      <c r="L17" s="21">
        <v>10</v>
      </c>
      <c r="M17" s="21">
        <v>0</v>
      </c>
      <c r="N17" s="21">
        <v>0</v>
      </c>
      <c r="O17" s="21">
        <v>27</v>
      </c>
      <c r="P17" s="21">
        <v>28</v>
      </c>
      <c r="Q17" s="21">
        <v>0</v>
      </c>
      <c r="R17" s="21">
        <v>0</v>
      </c>
      <c r="S17" s="22">
        <v>55</v>
      </c>
    </row>
    <row r="18" spans="1:21" x14ac:dyDescent="0.25">
      <c r="A18" s="39"/>
      <c r="B18" s="15" t="s">
        <v>13</v>
      </c>
      <c r="C18" s="20">
        <v>29</v>
      </c>
      <c r="D18" s="21">
        <v>14</v>
      </c>
      <c r="E18" s="21">
        <v>0</v>
      </c>
      <c r="F18" s="21">
        <v>0</v>
      </c>
      <c r="G18" s="21">
        <v>23</v>
      </c>
      <c r="H18" s="21">
        <v>12</v>
      </c>
      <c r="I18" s="21">
        <v>0</v>
      </c>
      <c r="J18" s="21">
        <v>0</v>
      </c>
      <c r="K18" s="21">
        <v>58</v>
      </c>
      <c r="L18" s="21">
        <v>36</v>
      </c>
      <c r="M18" s="21">
        <v>0</v>
      </c>
      <c r="N18" s="21">
        <v>0</v>
      </c>
      <c r="O18" s="21">
        <v>110</v>
      </c>
      <c r="P18" s="21">
        <v>62</v>
      </c>
      <c r="Q18" s="21">
        <v>0</v>
      </c>
      <c r="R18" s="21">
        <v>0</v>
      </c>
      <c r="S18" s="22">
        <v>172</v>
      </c>
    </row>
    <row r="19" spans="1:21" x14ac:dyDescent="0.25">
      <c r="A19" s="39"/>
      <c r="B19" s="15" t="s">
        <v>14</v>
      </c>
      <c r="C19" s="20">
        <v>3</v>
      </c>
      <c r="D19" s="21">
        <v>1</v>
      </c>
      <c r="E19" s="21">
        <v>0</v>
      </c>
      <c r="F19" s="21">
        <v>0</v>
      </c>
      <c r="G19" s="21">
        <v>1</v>
      </c>
      <c r="H19" s="21">
        <v>2</v>
      </c>
      <c r="I19" s="21">
        <v>0</v>
      </c>
      <c r="J19" s="21">
        <v>0</v>
      </c>
      <c r="K19" s="21">
        <v>8</v>
      </c>
      <c r="L19" s="21">
        <v>4</v>
      </c>
      <c r="M19" s="21">
        <v>0</v>
      </c>
      <c r="N19" s="21">
        <v>0</v>
      </c>
      <c r="O19" s="21">
        <v>12</v>
      </c>
      <c r="P19" s="21">
        <v>7</v>
      </c>
      <c r="Q19" s="21">
        <v>0</v>
      </c>
      <c r="R19" s="21">
        <v>0</v>
      </c>
      <c r="S19" s="22">
        <v>19</v>
      </c>
    </row>
    <row r="20" spans="1:21" x14ac:dyDescent="0.25">
      <c r="A20" s="39"/>
      <c r="B20" s="15" t="s">
        <v>15</v>
      </c>
      <c r="C20" s="20">
        <v>6</v>
      </c>
      <c r="D20" s="21">
        <v>12</v>
      </c>
      <c r="E20" s="21">
        <v>3</v>
      </c>
      <c r="F20" s="21">
        <v>0</v>
      </c>
      <c r="G20" s="21">
        <v>5</v>
      </c>
      <c r="H20" s="21">
        <v>10</v>
      </c>
      <c r="I20" s="21">
        <v>1</v>
      </c>
      <c r="J20" s="21">
        <v>0</v>
      </c>
      <c r="K20" s="21">
        <v>13</v>
      </c>
      <c r="L20" s="21">
        <v>22</v>
      </c>
      <c r="M20" s="21">
        <v>4</v>
      </c>
      <c r="N20" s="21">
        <v>0</v>
      </c>
      <c r="O20" s="21">
        <v>24</v>
      </c>
      <c r="P20" s="21">
        <v>44</v>
      </c>
      <c r="Q20" s="21">
        <v>8</v>
      </c>
      <c r="R20" s="21">
        <v>0</v>
      </c>
      <c r="S20" s="22">
        <v>76</v>
      </c>
    </row>
    <row r="21" spans="1:21" x14ac:dyDescent="0.25">
      <c r="A21" s="39"/>
      <c r="B21" s="15" t="s">
        <v>16</v>
      </c>
      <c r="C21" s="20">
        <v>32</v>
      </c>
      <c r="D21" s="21">
        <v>23</v>
      </c>
      <c r="E21" s="21">
        <v>2</v>
      </c>
      <c r="F21" s="21">
        <v>2</v>
      </c>
      <c r="G21" s="21">
        <v>20</v>
      </c>
      <c r="H21" s="21">
        <v>16</v>
      </c>
      <c r="I21" s="21">
        <v>1</v>
      </c>
      <c r="J21" s="21">
        <v>1</v>
      </c>
      <c r="K21" s="21">
        <v>34</v>
      </c>
      <c r="L21" s="21">
        <v>22</v>
      </c>
      <c r="M21" s="21">
        <v>3</v>
      </c>
      <c r="N21" s="21">
        <v>2</v>
      </c>
      <c r="O21" s="21">
        <v>86</v>
      </c>
      <c r="P21" s="21">
        <v>61</v>
      </c>
      <c r="Q21" s="21">
        <v>6</v>
      </c>
      <c r="R21" s="21">
        <v>5</v>
      </c>
      <c r="S21" s="22">
        <v>158</v>
      </c>
    </row>
    <row r="22" spans="1:21" x14ac:dyDescent="0.25">
      <c r="A22" s="39"/>
      <c r="B22" s="23" t="s">
        <v>17</v>
      </c>
      <c r="C22" s="24">
        <f>C16+C18+C20</f>
        <v>76</v>
      </c>
      <c r="D22" s="25">
        <f t="shared" ref="D22:S22" si="3">D16+D18+D20</f>
        <v>93</v>
      </c>
      <c r="E22" s="25">
        <f t="shared" si="3"/>
        <v>4</v>
      </c>
      <c r="F22" s="25">
        <f t="shared" si="3"/>
        <v>0</v>
      </c>
      <c r="G22" s="25">
        <f t="shared" si="3"/>
        <v>48</v>
      </c>
      <c r="H22" s="25">
        <f t="shared" si="3"/>
        <v>70</v>
      </c>
      <c r="I22" s="25">
        <f t="shared" si="3"/>
        <v>4</v>
      </c>
      <c r="J22" s="25">
        <f t="shared" si="3"/>
        <v>2</v>
      </c>
      <c r="K22" s="25">
        <f t="shared" si="3"/>
        <v>108</v>
      </c>
      <c r="L22" s="25">
        <f t="shared" si="3"/>
        <v>128</v>
      </c>
      <c r="M22" s="25">
        <f t="shared" si="3"/>
        <v>8</v>
      </c>
      <c r="N22" s="25">
        <f t="shared" si="3"/>
        <v>3</v>
      </c>
      <c r="O22" s="25">
        <f t="shared" si="3"/>
        <v>232</v>
      </c>
      <c r="P22" s="25">
        <f t="shared" si="3"/>
        <v>291</v>
      </c>
      <c r="Q22" s="25">
        <f t="shared" si="3"/>
        <v>16</v>
      </c>
      <c r="R22" s="25">
        <f t="shared" si="3"/>
        <v>5</v>
      </c>
      <c r="S22" s="26">
        <f t="shared" si="3"/>
        <v>544</v>
      </c>
    </row>
    <row r="23" spans="1:21" x14ac:dyDescent="0.25">
      <c r="A23" s="39"/>
      <c r="B23" s="23" t="s">
        <v>18</v>
      </c>
      <c r="C23" s="27">
        <f>+C17+C19+C21</f>
        <v>50</v>
      </c>
      <c r="D23" s="28">
        <f t="shared" ref="D23:S23" si="4">+D17+D19+D21</f>
        <v>34</v>
      </c>
      <c r="E23" s="28">
        <f t="shared" si="4"/>
        <v>2</v>
      </c>
      <c r="F23" s="28">
        <f t="shared" si="4"/>
        <v>2</v>
      </c>
      <c r="G23" s="28">
        <f t="shared" si="4"/>
        <v>27</v>
      </c>
      <c r="H23" s="28">
        <f t="shared" si="4"/>
        <v>26</v>
      </c>
      <c r="I23" s="28">
        <f t="shared" si="4"/>
        <v>1</v>
      </c>
      <c r="J23" s="28">
        <f t="shared" si="4"/>
        <v>1</v>
      </c>
      <c r="K23" s="28">
        <f t="shared" si="4"/>
        <v>48</v>
      </c>
      <c r="L23" s="28">
        <f t="shared" si="4"/>
        <v>36</v>
      </c>
      <c r="M23" s="28">
        <f t="shared" si="4"/>
        <v>3</v>
      </c>
      <c r="N23" s="28">
        <f t="shared" si="4"/>
        <v>2</v>
      </c>
      <c r="O23" s="28">
        <f t="shared" si="4"/>
        <v>125</v>
      </c>
      <c r="P23" s="28">
        <f t="shared" si="4"/>
        <v>96</v>
      </c>
      <c r="Q23" s="28">
        <f t="shared" si="4"/>
        <v>6</v>
      </c>
      <c r="R23" s="28">
        <f t="shared" si="4"/>
        <v>5</v>
      </c>
      <c r="S23" s="29">
        <f t="shared" si="4"/>
        <v>232</v>
      </c>
    </row>
    <row r="24" spans="1:21" x14ac:dyDescent="0.25">
      <c r="A24" s="39"/>
      <c r="B24" s="15" t="s">
        <v>19</v>
      </c>
      <c r="C24" s="20">
        <v>44</v>
      </c>
      <c r="D24" s="21">
        <v>38</v>
      </c>
      <c r="E24" s="21">
        <v>4</v>
      </c>
      <c r="F24" s="21">
        <v>1</v>
      </c>
      <c r="G24" s="21">
        <v>26</v>
      </c>
      <c r="H24" s="21">
        <v>38</v>
      </c>
      <c r="I24" s="21">
        <v>2</v>
      </c>
      <c r="J24" s="21">
        <v>2</v>
      </c>
      <c r="K24" s="21">
        <v>17</v>
      </c>
      <c r="L24" s="21">
        <v>33</v>
      </c>
      <c r="M24" s="21">
        <v>2</v>
      </c>
      <c r="N24" s="21">
        <v>1</v>
      </c>
      <c r="O24" s="21">
        <v>87</v>
      </c>
      <c r="P24" s="21">
        <v>109</v>
      </c>
      <c r="Q24" s="21">
        <v>8</v>
      </c>
      <c r="R24" s="21">
        <v>4</v>
      </c>
      <c r="S24" s="22">
        <v>208</v>
      </c>
    </row>
    <row r="25" spans="1:21" x14ac:dyDescent="0.25">
      <c r="A25" s="39"/>
      <c r="B25" s="15" t="s">
        <v>20</v>
      </c>
      <c r="C25" s="20">
        <v>23</v>
      </c>
      <c r="D25" s="21">
        <v>30</v>
      </c>
      <c r="E25" s="21">
        <v>1</v>
      </c>
      <c r="F25" s="21">
        <v>0</v>
      </c>
      <c r="G25" s="21">
        <v>17</v>
      </c>
      <c r="H25" s="21">
        <v>22</v>
      </c>
      <c r="I25" s="21">
        <v>1</v>
      </c>
      <c r="J25" s="21">
        <v>0</v>
      </c>
      <c r="K25" s="21">
        <v>17</v>
      </c>
      <c r="L25" s="21">
        <v>16</v>
      </c>
      <c r="M25" s="21">
        <v>0</v>
      </c>
      <c r="N25" s="21">
        <v>0</v>
      </c>
      <c r="O25" s="21">
        <v>57</v>
      </c>
      <c r="P25" s="21">
        <v>68</v>
      </c>
      <c r="Q25" s="21">
        <v>2</v>
      </c>
      <c r="R25" s="21">
        <v>0</v>
      </c>
      <c r="S25" s="22">
        <v>127</v>
      </c>
    </row>
    <row r="26" spans="1:21" x14ac:dyDescent="0.25">
      <c r="A26" s="39"/>
      <c r="B26" s="23" t="s">
        <v>21</v>
      </c>
      <c r="C26" s="31">
        <f>+C22+C24</f>
        <v>120</v>
      </c>
      <c r="D26" s="31">
        <f t="shared" ref="D26:S26" si="5">+D22+D24</f>
        <v>131</v>
      </c>
      <c r="E26" s="31">
        <f t="shared" si="5"/>
        <v>8</v>
      </c>
      <c r="F26" s="31">
        <f t="shared" si="5"/>
        <v>1</v>
      </c>
      <c r="G26" s="31">
        <f t="shared" si="5"/>
        <v>74</v>
      </c>
      <c r="H26" s="31">
        <f t="shared" si="5"/>
        <v>108</v>
      </c>
      <c r="I26" s="31">
        <f t="shared" si="5"/>
        <v>6</v>
      </c>
      <c r="J26" s="31">
        <f t="shared" si="5"/>
        <v>4</v>
      </c>
      <c r="K26" s="31">
        <f t="shared" si="5"/>
        <v>125</v>
      </c>
      <c r="L26" s="31">
        <f t="shared" si="5"/>
        <v>161</v>
      </c>
      <c r="M26" s="31">
        <f t="shared" si="5"/>
        <v>10</v>
      </c>
      <c r="N26" s="31">
        <f t="shared" si="5"/>
        <v>4</v>
      </c>
      <c r="O26" s="31">
        <f t="shared" si="5"/>
        <v>319</v>
      </c>
      <c r="P26" s="31">
        <f t="shared" si="5"/>
        <v>400</v>
      </c>
      <c r="Q26" s="31">
        <f t="shared" si="5"/>
        <v>24</v>
      </c>
      <c r="R26" s="31">
        <f t="shared" si="5"/>
        <v>9</v>
      </c>
      <c r="S26" s="32">
        <f t="shared" si="5"/>
        <v>752</v>
      </c>
    </row>
    <row r="27" spans="1:21" x14ac:dyDescent="0.25">
      <c r="A27" s="40"/>
      <c r="B27" s="41" t="s">
        <v>22</v>
      </c>
      <c r="C27" s="42">
        <f>C23+C25</f>
        <v>73</v>
      </c>
      <c r="D27" s="42">
        <f t="shared" ref="D27:S27" si="6">D23+D25</f>
        <v>64</v>
      </c>
      <c r="E27" s="42">
        <f t="shared" si="6"/>
        <v>3</v>
      </c>
      <c r="F27" s="42">
        <f t="shared" si="6"/>
        <v>2</v>
      </c>
      <c r="G27" s="42">
        <f t="shared" si="6"/>
        <v>44</v>
      </c>
      <c r="H27" s="42">
        <f t="shared" si="6"/>
        <v>48</v>
      </c>
      <c r="I27" s="42">
        <f t="shared" si="6"/>
        <v>2</v>
      </c>
      <c r="J27" s="42">
        <f t="shared" si="6"/>
        <v>1</v>
      </c>
      <c r="K27" s="42">
        <f t="shared" si="6"/>
        <v>65</v>
      </c>
      <c r="L27" s="42">
        <f t="shared" si="6"/>
        <v>52</v>
      </c>
      <c r="M27" s="42">
        <f t="shared" si="6"/>
        <v>3</v>
      </c>
      <c r="N27" s="42">
        <f t="shared" si="6"/>
        <v>2</v>
      </c>
      <c r="O27" s="42">
        <f t="shared" si="6"/>
        <v>182</v>
      </c>
      <c r="P27" s="42">
        <f t="shared" si="6"/>
        <v>164</v>
      </c>
      <c r="Q27" s="42">
        <f t="shared" si="6"/>
        <v>8</v>
      </c>
      <c r="R27" s="42">
        <f t="shared" si="6"/>
        <v>5</v>
      </c>
      <c r="S27" s="43">
        <f t="shared" si="6"/>
        <v>359</v>
      </c>
    </row>
    <row r="28" spans="1:21" ht="15" customHeight="1" x14ac:dyDescent="0.25">
      <c r="A28" s="44" t="s">
        <v>24</v>
      </c>
      <c r="B28" s="38" t="s">
        <v>11</v>
      </c>
      <c r="C28" s="20">
        <v>108</v>
      </c>
      <c r="D28" s="21">
        <v>116</v>
      </c>
      <c r="E28" s="21">
        <v>1</v>
      </c>
      <c r="F28" s="21">
        <v>0</v>
      </c>
      <c r="G28" s="21">
        <v>52</v>
      </c>
      <c r="H28" s="21">
        <v>74</v>
      </c>
      <c r="I28" s="21">
        <v>4</v>
      </c>
      <c r="J28" s="21">
        <v>3</v>
      </c>
      <c r="K28" s="21">
        <v>89</v>
      </c>
      <c r="L28" s="21">
        <v>119</v>
      </c>
      <c r="M28" s="21">
        <v>6</v>
      </c>
      <c r="N28" s="21">
        <v>4</v>
      </c>
      <c r="O28" s="21">
        <v>249</v>
      </c>
      <c r="P28" s="21">
        <v>309</v>
      </c>
      <c r="Q28" s="21">
        <v>11</v>
      </c>
      <c r="R28" s="21">
        <v>7</v>
      </c>
      <c r="S28" s="22">
        <v>576</v>
      </c>
    </row>
    <row r="29" spans="1:21" x14ac:dyDescent="0.25">
      <c r="A29" s="45"/>
      <c r="B29" s="15" t="s">
        <v>12</v>
      </c>
      <c r="C29" s="20">
        <v>35</v>
      </c>
      <c r="D29" s="21">
        <v>25</v>
      </c>
      <c r="E29" s="21">
        <v>0</v>
      </c>
      <c r="F29" s="21">
        <v>1</v>
      </c>
      <c r="G29" s="21">
        <v>18</v>
      </c>
      <c r="H29" s="21">
        <v>23</v>
      </c>
      <c r="I29" s="21">
        <v>0</v>
      </c>
      <c r="J29" s="21">
        <v>1</v>
      </c>
      <c r="K29" s="21">
        <v>17</v>
      </c>
      <c r="L29" s="21">
        <v>22</v>
      </c>
      <c r="M29" s="21">
        <v>0</v>
      </c>
      <c r="N29" s="21">
        <v>1</v>
      </c>
      <c r="O29" s="21">
        <v>70</v>
      </c>
      <c r="P29" s="21">
        <v>70</v>
      </c>
      <c r="Q29" s="21">
        <v>0</v>
      </c>
      <c r="R29" s="21">
        <v>3</v>
      </c>
      <c r="S29" s="22">
        <v>143</v>
      </c>
    </row>
    <row r="30" spans="1:21" x14ac:dyDescent="0.25">
      <c r="A30" s="45"/>
      <c r="B30" s="15" t="s">
        <v>13</v>
      </c>
      <c r="C30" s="20">
        <v>59</v>
      </c>
      <c r="D30" s="21">
        <v>20</v>
      </c>
      <c r="E30" s="21">
        <v>0</v>
      </c>
      <c r="F30" s="21">
        <v>0</v>
      </c>
      <c r="G30" s="21">
        <v>30</v>
      </c>
      <c r="H30" s="21">
        <v>18</v>
      </c>
      <c r="I30" s="21">
        <v>1</v>
      </c>
      <c r="J30" s="21">
        <v>0</v>
      </c>
      <c r="K30" s="21">
        <v>95</v>
      </c>
      <c r="L30" s="21">
        <v>53</v>
      </c>
      <c r="M30" s="21">
        <v>5</v>
      </c>
      <c r="N30" s="21">
        <v>0</v>
      </c>
      <c r="O30" s="21">
        <v>184</v>
      </c>
      <c r="P30" s="21">
        <v>91</v>
      </c>
      <c r="Q30" s="21">
        <v>6</v>
      </c>
      <c r="R30" s="21">
        <v>0</v>
      </c>
      <c r="S30" s="22">
        <v>281</v>
      </c>
    </row>
    <row r="31" spans="1:21" x14ac:dyDescent="0.25">
      <c r="A31" s="45"/>
      <c r="B31" s="15" t="s">
        <v>14</v>
      </c>
      <c r="C31" s="20">
        <v>35</v>
      </c>
      <c r="D31" s="21">
        <v>17</v>
      </c>
      <c r="E31" s="21">
        <v>0</v>
      </c>
      <c r="F31" s="21">
        <v>0</v>
      </c>
      <c r="G31" s="21">
        <v>20</v>
      </c>
      <c r="H31" s="21">
        <v>15</v>
      </c>
      <c r="I31" s="21">
        <v>0</v>
      </c>
      <c r="J31" s="21">
        <v>0</v>
      </c>
      <c r="K31" s="21">
        <v>62</v>
      </c>
      <c r="L31" s="21">
        <v>33</v>
      </c>
      <c r="M31" s="21">
        <v>2</v>
      </c>
      <c r="N31" s="21">
        <v>0</v>
      </c>
      <c r="O31" s="21">
        <v>117</v>
      </c>
      <c r="P31" s="21">
        <v>65</v>
      </c>
      <c r="Q31" s="21">
        <v>2</v>
      </c>
      <c r="R31" s="21">
        <v>0</v>
      </c>
      <c r="S31" s="22">
        <v>184</v>
      </c>
    </row>
    <row r="32" spans="1:21" x14ac:dyDescent="0.25">
      <c r="A32" s="45"/>
      <c r="B32" s="15" t="s">
        <v>15</v>
      </c>
      <c r="C32" s="20">
        <v>15</v>
      </c>
      <c r="D32" s="21">
        <v>17</v>
      </c>
      <c r="E32" s="21">
        <v>5</v>
      </c>
      <c r="F32" s="21">
        <v>0</v>
      </c>
      <c r="G32" s="21">
        <v>10</v>
      </c>
      <c r="H32" s="21">
        <v>11</v>
      </c>
      <c r="I32" s="21">
        <v>3</v>
      </c>
      <c r="J32" s="21">
        <v>0</v>
      </c>
      <c r="K32" s="21">
        <v>25</v>
      </c>
      <c r="L32" s="21">
        <v>27</v>
      </c>
      <c r="M32" s="21">
        <v>6</v>
      </c>
      <c r="N32" s="21">
        <v>0</v>
      </c>
      <c r="O32" s="21">
        <v>50</v>
      </c>
      <c r="P32" s="21">
        <v>55</v>
      </c>
      <c r="Q32" s="21">
        <v>14</v>
      </c>
      <c r="R32" s="21">
        <v>0</v>
      </c>
      <c r="S32" s="22">
        <v>119</v>
      </c>
      <c r="U32" t="s">
        <v>25</v>
      </c>
    </row>
    <row r="33" spans="1:21" x14ac:dyDescent="0.25">
      <c r="A33" s="45"/>
      <c r="B33" s="15" t="s">
        <v>16</v>
      </c>
      <c r="C33" s="20">
        <v>62</v>
      </c>
      <c r="D33" s="21">
        <v>42</v>
      </c>
      <c r="E33" s="21">
        <v>2</v>
      </c>
      <c r="F33" s="21">
        <v>3</v>
      </c>
      <c r="G33" s="21">
        <v>51</v>
      </c>
      <c r="H33" s="21">
        <v>33</v>
      </c>
      <c r="I33" s="21">
        <v>2</v>
      </c>
      <c r="J33" s="21">
        <v>2</v>
      </c>
      <c r="K33" s="21">
        <v>81</v>
      </c>
      <c r="L33" s="21">
        <v>48</v>
      </c>
      <c r="M33" s="21">
        <v>5</v>
      </c>
      <c r="N33" s="21">
        <v>2</v>
      </c>
      <c r="O33" s="21">
        <v>194</v>
      </c>
      <c r="P33" s="21">
        <v>123</v>
      </c>
      <c r="Q33" s="21">
        <v>9</v>
      </c>
      <c r="R33" s="21">
        <v>7</v>
      </c>
      <c r="S33" s="22">
        <v>333</v>
      </c>
    </row>
    <row r="34" spans="1:21" x14ac:dyDescent="0.25">
      <c r="A34" s="45"/>
      <c r="B34" s="23" t="s">
        <v>17</v>
      </c>
      <c r="C34" s="46">
        <f>C28+C30+C32</f>
        <v>182</v>
      </c>
      <c r="D34" s="47">
        <f t="shared" ref="D34:S35" si="7">D28+D30+D32</f>
        <v>153</v>
      </c>
      <c r="E34" s="47">
        <f t="shared" si="7"/>
        <v>6</v>
      </c>
      <c r="F34" s="47">
        <f t="shared" si="7"/>
        <v>0</v>
      </c>
      <c r="G34" s="47">
        <f t="shared" si="7"/>
        <v>92</v>
      </c>
      <c r="H34" s="47">
        <f t="shared" si="7"/>
        <v>103</v>
      </c>
      <c r="I34" s="47">
        <f t="shared" si="7"/>
        <v>8</v>
      </c>
      <c r="J34" s="47">
        <f t="shared" si="7"/>
        <v>3</v>
      </c>
      <c r="K34" s="47">
        <f t="shared" si="7"/>
        <v>209</v>
      </c>
      <c r="L34" s="47">
        <f t="shared" si="7"/>
        <v>199</v>
      </c>
      <c r="M34" s="47">
        <f t="shared" si="7"/>
        <v>17</v>
      </c>
      <c r="N34" s="47">
        <f t="shared" si="7"/>
        <v>4</v>
      </c>
      <c r="O34" s="47">
        <f t="shared" si="7"/>
        <v>483</v>
      </c>
      <c r="P34" s="47">
        <f t="shared" si="7"/>
        <v>455</v>
      </c>
      <c r="Q34" s="47">
        <f t="shared" si="7"/>
        <v>31</v>
      </c>
      <c r="R34" s="47">
        <f t="shared" si="7"/>
        <v>7</v>
      </c>
      <c r="S34" s="48">
        <f t="shared" si="7"/>
        <v>976</v>
      </c>
    </row>
    <row r="35" spans="1:21" x14ac:dyDescent="0.25">
      <c r="A35" s="45"/>
      <c r="B35" s="23" t="s">
        <v>18</v>
      </c>
      <c r="C35" s="46">
        <f>C29+C31+C33</f>
        <v>132</v>
      </c>
      <c r="D35" s="47">
        <f t="shared" si="7"/>
        <v>84</v>
      </c>
      <c r="E35" s="47">
        <f t="shared" si="7"/>
        <v>2</v>
      </c>
      <c r="F35" s="47">
        <f t="shared" si="7"/>
        <v>4</v>
      </c>
      <c r="G35" s="47">
        <f t="shared" si="7"/>
        <v>89</v>
      </c>
      <c r="H35" s="47">
        <f t="shared" si="7"/>
        <v>71</v>
      </c>
      <c r="I35" s="47">
        <f t="shared" si="7"/>
        <v>2</v>
      </c>
      <c r="J35" s="47">
        <f t="shared" si="7"/>
        <v>3</v>
      </c>
      <c r="K35" s="47">
        <f t="shared" si="7"/>
        <v>160</v>
      </c>
      <c r="L35" s="47">
        <f t="shared" si="7"/>
        <v>103</v>
      </c>
      <c r="M35" s="47">
        <f t="shared" si="7"/>
        <v>7</v>
      </c>
      <c r="N35" s="47">
        <f t="shared" si="7"/>
        <v>3</v>
      </c>
      <c r="O35" s="47">
        <f t="shared" si="7"/>
        <v>381</v>
      </c>
      <c r="P35" s="47">
        <f t="shared" si="7"/>
        <v>258</v>
      </c>
      <c r="Q35" s="47">
        <f t="shared" si="7"/>
        <v>11</v>
      </c>
      <c r="R35" s="47">
        <f t="shared" si="7"/>
        <v>10</v>
      </c>
      <c r="S35" s="48">
        <f t="shared" si="7"/>
        <v>660</v>
      </c>
    </row>
    <row r="36" spans="1:21" x14ac:dyDescent="0.25">
      <c r="A36" s="45"/>
      <c r="B36" s="15" t="s">
        <v>19</v>
      </c>
      <c r="C36" s="20">
        <v>99</v>
      </c>
      <c r="D36" s="21">
        <v>68</v>
      </c>
      <c r="E36" s="21">
        <v>4</v>
      </c>
      <c r="F36" s="21">
        <v>2</v>
      </c>
      <c r="G36" s="21">
        <v>58</v>
      </c>
      <c r="H36" s="21">
        <v>63</v>
      </c>
      <c r="I36" s="21">
        <v>2</v>
      </c>
      <c r="J36" s="21">
        <v>5</v>
      </c>
      <c r="K36" s="21">
        <v>43</v>
      </c>
      <c r="L36" s="21">
        <v>58</v>
      </c>
      <c r="M36" s="21">
        <v>2</v>
      </c>
      <c r="N36" s="21">
        <v>1</v>
      </c>
      <c r="O36" s="21">
        <v>200</v>
      </c>
      <c r="P36" s="21">
        <v>189</v>
      </c>
      <c r="Q36" s="21">
        <v>8</v>
      </c>
      <c r="R36" s="21">
        <v>8</v>
      </c>
      <c r="S36" s="22">
        <v>405</v>
      </c>
    </row>
    <row r="37" spans="1:21" x14ac:dyDescent="0.25">
      <c r="A37" s="45"/>
      <c r="B37" s="15" t="s">
        <v>20</v>
      </c>
      <c r="C37" s="20">
        <v>77</v>
      </c>
      <c r="D37" s="21">
        <v>74</v>
      </c>
      <c r="E37" s="21">
        <v>1</v>
      </c>
      <c r="F37" s="21">
        <v>0</v>
      </c>
      <c r="G37" s="21">
        <v>48</v>
      </c>
      <c r="H37" s="21">
        <v>62</v>
      </c>
      <c r="I37" s="21">
        <v>2</v>
      </c>
      <c r="J37" s="21">
        <v>0</v>
      </c>
      <c r="K37" s="21">
        <v>43</v>
      </c>
      <c r="L37" s="21">
        <v>44</v>
      </c>
      <c r="M37" s="21">
        <v>1</v>
      </c>
      <c r="N37" s="21">
        <v>0</v>
      </c>
      <c r="O37" s="21">
        <v>168</v>
      </c>
      <c r="P37" s="21">
        <v>180</v>
      </c>
      <c r="Q37" s="21">
        <v>4</v>
      </c>
      <c r="R37" s="21">
        <v>0</v>
      </c>
      <c r="S37" s="22">
        <v>352</v>
      </c>
    </row>
    <row r="38" spans="1:21" x14ac:dyDescent="0.25">
      <c r="A38" s="45"/>
      <c r="B38" s="23" t="s">
        <v>21</v>
      </c>
      <c r="C38" s="49">
        <f>C34+C36</f>
        <v>281</v>
      </c>
      <c r="D38" s="31">
        <f t="shared" ref="D38:S39" si="8">D34+D36</f>
        <v>221</v>
      </c>
      <c r="E38" s="31">
        <f t="shared" si="8"/>
        <v>10</v>
      </c>
      <c r="F38" s="31">
        <f t="shared" si="8"/>
        <v>2</v>
      </c>
      <c r="G38" s="31">
        <f t="shared" si="8"/>
        <v>150</v>
      </c>
      <c r="H38" s="31">
        <f t="shared" si="8"/>
        <v>166</v>
      </c>
      <c r="I38" s="31">
        <f t="shared" si="8"/>
        <v>10</v>
      </c>
      <c r="J38" s="31">
        <f t="shared" si="8"/>
        <v>8</v>
      </c>
      <c r="K38" s="31">
        <f t="shared" si="8"/>
        <v>252</v>
      </c>
      <c r="L38" s="31">
        <f t="shared" si="8"/>
        <v>257</v>
      </c>
      <c r="M38" s="31">
        <f t="shared" si="8"/>
        <v>19</v>
      </c>
      <c r="N38" s="31">
        <f t="shared" si="8"/>
        <v>5</v>
      </c>
      <c r="O38" s="31">
        <f t="shared" si="8"/>
        <v>683</v>
      </c>
      <c r="P38" s="31">
        <f t="shared" si="8"/>
        <v>644</v>
      </c>
      <c r="Q38" s="31">
        <f t="shared" si="8"/>
        <v>39</v>
      </c>
      <c r="R38" s="31">
        <f t="shared" si="8"/>
        <v>15</v>
      </c>
      <c r="S38" s="32">
        <f t="shared" si="8"/>
        <v>1381</v>
      </c>
      <c r="U38" s="35"/>
    </row>
    <row r="39" spans="1:21" x14ac:dyDescent="0.25">
      <c r="A39" s="50"/>
      <c r="B39" s="41" t="s">
        <v>22</v>
      </c>
      <c r="C39" s="51">
        <f>C35+C37</f>
        <v>209</v>
      </c>
      <c r="D39" s="42">
        <f t="shared" si="8"/>
        <v>158</v>
      </c>
      <c r="E39" s="42">
        <f t="shared" si="8"/>
        <v>3</v>
      </c>
      <c r="F39" s="42">
        <f t="shared" si="8"/>
        <v>4</v>
      </c>
      <c r="G39" s="42">
        <f t="shared" si="8"/>
        <v>137</v>
      </c>
      <c r="H39" s="42">
        <f t="shared" si="8"/>
        <v>133</v>
      </c>
      <c r="I39" s="42">
        <f t="shared" si="8"/>
        <v>4</v>
      </c>
      <c r="J39" s="42">
        <f t="shared" si="8"/>
        <v>3</v>
      </c>
      <c r="K39" s="42">
        <f t="shared" si="8"/>
        <v>203</v>
      </c>
      <c r="L39" s="42">
        <f t="shared" si="8"/>
        <v>147</v>
      </c>
      <c r="M39" s="42">
        <f t="shared" si="8"/>
        <v>8</v>
      </c>
      <c r="N39" s="42">
        <f t="shared" si="8"/>
        <v>3</v>
      </c>
      <c r="O39" s="42">
        <f t="shared" si="8"/>
        <v>549</v>
      </c>
      <c r="P39" s="42">
        <f t="shared" si="8"/>
        <v>438</v>
      </c>
      <c r="Q39" s="42">
        <f t="shared" si="8"/>
        <v>15</v>
      </c>
      <c r="R39" s="42">
        <f t="shared" si="8"/>
        <v>10</v>
      </c>
      <c r="S39" s="43">
        <f t="shared" si="8"/>
        <v>1012</v>
      </c>
    </row>
    <row r="41" spans="1:21" x14ac:dyDescent="0.25">
      <c r="A41" s="52" t="s">
        <v>26</v>
      </c>
    </row>
    <row r="42" spans="1:21" x14ac:dyDescent="0.25">
      <c r="A42" t="s">
        <v>27</v>
      </c>
    </row>
    <row r="43" spans="1:21" x14ac:dyDescent="0.25">
      <c r="A43" t="s">
        <v>28</v>
      </c>
    </row>
    <row r="44" spans="1:21" x14ac:dyDescent="0.25">
      <c r="A44" t="s">
        <v>29</v>
      </c>
    </row>
    <row r="45" spans="1:21" x14ac:dyDescent="0.25">
      <c r="A45" t="s">
        <v>30</v>
      </c>
    </row>
    <row r="46" spans="1:21" x14ac:dyDescent="0.25">
      <c r="A46" t="s">
        <v>31</v>
      </c>
    </row>
    <row r="47" spans="1:21" x14ac:dyDescent="0.25">
      <c r="A47" t="s">
        <v>32</v>
      </c>
    </row>
    <row r="48" spans="1:21" x14ac:dyDescent="0.25">
      <c r="A48" t="s">
        <v>33</v>
      </c>
    </row>
    <row r="49" spans="1:1" x14ac:dyDescent="0.25">
      <c r="A49" t="s">
        <v>34</v>
      </c>
    </row>
    <row r="50" spans="1:1" x14ac:dyDescent="0.25">
      <c r="A50" s="53" t="s">
        <v>35</v>
      </c>
    </row>
    <row r="51" spans="1:1" x14ac:dyDescent="0.25">
      <c r="A51" t="s">
        <v>36</v>
      </c>
    </row>
    <row r="52" spans="1:1" x14ac:dyDescent="0.25">
      <c r="A52" t="s">
        <v>37</v>
      </c>
    </row>
    <row r="53" spans="1:1" x14ac:dyDescent="0.25">
      <c r="A53" t="s">
        <v>38</v>
      </c>
    </row>
    <row r="54" spans="1:1" x14ac:dyDescent="0.25">
      <c r="A54" s="53"/>
    </row>
    <row r="58" spans="1:1" x14ac:dyDescent="0.25">
      <c r="A58" s="54"/>
    </row>
    <row r="59" spans="1:1" x14ac:dyDescent="0.25">
      <c r="A59" s="54"/>
    </row>
    <row r="60" spans="1:1" x14ac:dyDescent="0.25">
      <c r="A60" s="54"/>
    </row>
    <row r="62" spans="1:1" x14ac:dyDescent="0.25">
      <c r="A62" s="55"/>
    </row>
    <row r="63" spans="1:1" x14ac:dyDescent="0.25">
      <c r="A63" s="56"/>
    </row>
    <row r="64" spans="1:1" x14ac:dyDescent="0.25">
      <c r="A64" s="56"/>
    </row>
    <row r="65" spans="1:1" x14ac:dyDescent="0.25">
      <c r="A65" s="57"/>
    </row>
    <row r="66" spans="1:1" x14ac:dyDescent="0.25">
      <c r="A66" s="56"/>
    </row>
    <row r="68" spans="1:1" x14ac:dyDescent="0.25">
      <c r="A68" s="56"/>
    </row>
    <row r="77" spans="1:1" x14ac:dyDescent="0.25">
      <c r="A77" s="58"/>
    </row>
    <row r="78" spans="1:1" x14ac:dyDescent="0.25">
      <c r="A78" s="58"/>
    </row>
    <row r="79" spans="1:1" x14ac:dyDescent="0.25">
      <c r="A79" s="58"/>
    </row>
    <row r="80" spans="1:1" x14ac:dyDescent="0.25">
      <c r="A80" s="58"/>
    </row>
    <row r="81" spans="1:1" x14ac:dyDescent="0.25">
      <c r="A81" s="59"/>
    </row>
    <row r="82" spans="1:1" x14ac:dyDescent="0.25">
      <c r="A82" s="58"/>
    </row>
    <row r="83" spans="1:1" x14ac:dyDescent="0.25">
      <c r="A83" s="58"/>
    </row>
    <row r="84" spans="1:1" x14ac:dyDescent="0.25">
      <c r="A84" s="58"/>
    </row>
    <row r="85" spans="1:1" x14ac:dyDescent="0.25">
      <c r="A85" s="58"/>
    </row>
    <row r="86" spans="1:1" x14ac:dyDescent="0.25">
      <c r="A86" s="58"/>
    </row>
    <row r="87" spans="1:1" x14ac:dyDescent="0.25">
      <c r="A87" s="58"/>
    </row>
    <row r="88" spans="1:1" x14ac:dyDescent="0.25">
      <c r="A88" s="58"/>
    </row>
    <row r="89" spans="1:1" x14ac:dyDescent="0.25">
      <c r="A89" s="58"/>
    </row>
    <row r="90" spans="1:1" x14ac:dyDescent="0.25">
      <c r="A90" s="58"/>
    </row>
    <row r="91" spans="1:1" x14ac:dyDescent="0.25">
      <c r="A91" s="58"/>
    </row>
    <row r="92" spans="1:1" x14ac:dyDescent="0.25">
      <c r="A92" s="58"/>
    </row>
    <row r="93" spans="1:1" x14ac:dyDescent="0.25">
      <c r="A93" s="60"/>
    </row>
    <row r="94" spans="1:1" x14ac:dyDescent="0.25">
      <c r="A94" s="58"/>
    </row>
  </sheetData>
  <mergeCells count="8">
    <mergeCell ref="A16:A27"/>
    <mergeCell ref="A28:A39"/>
    <mergeCell ref="C1:S1"/>
    <mergeCell ref="C2:F2"/>
    <mergeCell ref="G2:J2"/>
    <mergeCell ref="K2:N2"/>
    <mergeCell ref="O2:R2"/>
    <mergeCell ref="A4:A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1B75-09A9-4528-9EBC-5D486EECA872}">
  <dimension ref="A1"/>
  <sheetViews>
    <sheetView workbookViewId="0">
      <selection activeCell="E11" sqref="E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22_23 data for release</vt:lpstr>
      <vt:lpstr>Sheet1</vt:lpstr>
    </vt:vector>
  </TitlesOfParts>
  <Company>Screen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Matilda Wall</dc:creator>
  <cp:lastModifiedBy>Matilda Wall</cp:lastModifiedBy>
  <dcterms:created xsi:type="dcterms:W3CDTF">2023-10-18T04:10:13Z</dcterms:created>
  <dcterms:modified xsi:type="dcterms:W3CDTF">2023-10-18T04:45:38Z</dcterms:modified>
</cp:coreProperties>
</file>