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ay\Offline Records (A9)\Final analysis of all data 16 17, 17 18 and 18 19\"/>
    </mc:Choice>
  </mc:AlternateContent>
  <bookViews>
    <workbookView xWindow="0" yWindow="0" windowWidth="28800" windowHeight="12435" activeTab="1"/>
  </bookViews>
  <sheets>
    <sheet name="Headcount table %" sheetId="6" r:id="rId1"/>
    <sheet name="Headcount table_creatives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7" l="1"/>
  <c r="K35" i="7"/>
  <c r="D6" i="6"/>
  <c r="J4" i="7"/>
  <c r="G50" i="6"/>
  <c r="E50" i="6"/>
  <c r="F50" i="6"/>
  <c r="D50" i="6"/>
  <c r="E46" i="6"/>
  <c r="F46" i="6"/>
  <c r="G46" i="6"/>
  <c r="D46" i="6"/>
  <c r="E42" i="6"/>
  <c r="F42" i="6"/>
  <c r="G42" i="6"/>
  <c r="D42" i="6"/>
  <c r="E38" i="6"/>
  <c r="F38" i="6"/>
  <c r="G38" i="6"/>
  <c r="D38" i="6"/>
  <c r="E34" i="6"/>
  <c r="F34" i="6"/>
  <c r="G34" i="6"/>
  <c r="D34" i="6"/>
  <c r="E30" i="6"/>
  <c r="F30" i="6"/>
  <c r="G30" i="6"/>
  <c r="D30" i="6" l="1"/>
  <c r="E26" i="6"/>
  <c r="F26" i="6"/>
  <c r="G26" i="6"/>
  <c r="D26" i="6"/>
  <c r="E22" i="6"/>
  <c r="F22" i="6"/>
  <c r="G22" i="6"/>
  <c r="D22" i="6"/>
  <c r="E18" i="6"/>
  <c r="F18" i="6"/>
  <c r="G18" i="6"/>
  <c r="D18" i="6"/>
  <c r="E14" i="6"/>
  <c r="F14" i="6"/>
  <c r="G14" i="6"/>
  <c r="D14" i="6"/>
  <c r="E10" i="6"/>
  <c r="F10" i="6"/>
  <c r="G10" i="6"/>
  <c r="D10" i="6"/>
  <c r="E6" i="6"/>
  <c r="F6" i="6"/>
  <c r="G6" i="6"/>
  <c r="K4" i="7"/>
  <c r="K8" i="7" l="1"/>
  <c r="J8" i="7"/>
  <c r="I38" i="7" l="1"/>
  <c r="H38" i="7"/>
  <c r="G38" i="7"/>
  <c r="F38" i="7"/>
  <c r="E38" i="7"/>
  <c r="D38" i="7"/>
  <c r="I37" i="7"/>
  <c r="H37" i="7"/>
  <c r="G37" i="7"/>
  <c r="F37" i="7"/>
  <c r="E37" i="7"/>
  <c r="D37" i="7"/>
  <c r="I36" i="7"/>
  <c r="H36" i="7"/>
  <c r="G36" i="7"/>
  <c r="F36" i="7"/>
  <c r="E36" i="7"/>
  <c r="D36" i="7"/>
  <c r="K34" i="7"/>
  <c r="J34" i="7"/>
  <c r="K33" i="7"/>
  <c r="J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K17" i="7"/>
  <c r="J17" i="7"/>
  <c r="K16" i="7"/>
  <c r="J16" i="7"/>
  <c r="K15" i="7"/>
  <c r="J15" i="7"/>
  <c r="I14" i="7"/>
  <c r="H14" i="7"/>
  <c r="G14" i="7"/>
  <c r="F14" i="7"/>
  <c r="E14" i="7"/>
  <c r="D14" i="7"/>
  <c r="I13" i="7"/>
  <c r="H13" i="7"/>
  <c r="G13" i="7"/>
  <c r="F13" i="7"/>
  <c r="E13" i="7"/>
  <c r="D13" i="7"/>
  <c r="I12" i="7"/>
  <c r="H12" i="7"/>
  <c r="G12" i="7"/>
  <c r="F12" i="7"/>
  <c r="E12" i="7"/>
  <c r="D12" i="7"/>
  <c r="K11" i="7"/>
  <c r="J11" i="7"/>
  <c r="K10" i="7"/>
  <c r="J10" i="7"/>
  <c r="K9" i="7"/>
  <c r="J9" i="7"/>
  <c r="K7" i="7"/>
  <c r="J7" i="7"/>
  <c r="K6" i="7"/>
  <c r="J6" i="7"/>
  <c r="K5" i="7"/>
  <c r="J5" i="7"/>
  <c r="K3" i="7"/>
  <c r="J3" i="7"/>
  <c r="K20" i="7" l="1"/>
  <c r="K31" i="7"/>
  <c r="J31" i="7"/>
  <c r="K19" i="7"/>
  <c r="J20" i="7"/>
  <c r="J36" i="7"/>
  <c r="K36" i="7"/>
  <c r="J32" i="7"/>
  <c r="J12" i="7"/>
  <c r="K32" i="7"/>
  <c r="K37" i="7"/>
  <c r="K18" i="7"/>
  <c r="J37" i="7"/>
  <c r="J38" i="7"/>
  <c r="K38" i="7"/>
  <c r="J18" i="7"/>
  <c r="J13" i="7"/>
  <c r="J14" i="7"/>
  <c r="J30" i="7"/>
  <c r="J19" i="7"/>
  <c r="K12" i="7"/>
  <c r="K13" i="7"/>
  <c r="K14" i="7"/>
  <c r="K30" i="7"/>
</calcChain>
</file>

<file path=xl/sharedStrings.xml><?xml version="1.0" encoding="utf-8"?>
<sst xmlns="http://schemas.openxmlformats.org/spreadsheetml/2006/main" count="151" uniqueCount="40">
  <si>
    <t>Producers</t>
  </si>
  <si>
    <t>Directors</t>
  </si>
  <si>
    <t>Writers</t>
  </si>
  <si>
    <t>TV DRAMA</t>
  </si>
  <si>
    <t xml:space="preserve"> ALL DRAMA</t>
  </si>
  <si>
    <t>2016/17</t>
  </si>
  <si>
    <t>2017/18</t>
  </si>
  <si>
    <t>2018/19</t>
  </si>
  <si>
    <t>3-yr average</t>
  </si>
  <si>
    <t>DOCUMENTARY</t>
  </si>
  <si>
    <t>All key creative roles</t>
  </si>
  <si>
    <t>Notes:</t>
  </si>
  <si>
    <t>Data analyses the gender of each writing, producing and directing credit. Individuals with more than one credit are counted for each credit.</t>
  </si>
  <si>
    <t>Percentages are rounded to the nearest whole number.</t>
  </si>
  <si>
    <t>Creative team roles are at the time of application and do not represent any subsequent revisions.</t>
  </si>
  <si>
    <t>Changes in the funding status of an application e.g. due to a revocation, is updated retrospectively.</t>
  </si>
  <si>
    <t>For two-stage application approval processes (EOI/LOI), the approval is only counted once if it occurred in the same financial year.</t>
  </si>
  <si>
    <t xml:space="preserve">Applications are grouped according to Screen Australia production funding programs: all documentary applications are grouped together regardless of distribution. </t>
  </si>
  <si>
    <t>Figures includes Screen Australia initiatives administered by third parties.</t>
  </si>
  <si>
    <t>Producer Equity Program (PEP) documentary projects are excluded as they do not undergo creative assessment.</t>
  </si>
  <si>
    <t>Application dataset is more expansive than the 2015 report Gender Matters: Women in the Australian Screen Industry, so is not directly comparable.</t>
  </si>
  <si>
    <t>Data excludes one initiative where gender data was not collected and one application where the sole key creative chose not to disclose their gender.</t>
  </si>
  <si>
    <t>This data is copyright to Screen Australia. It may not be reproduced or published in whole or in part without the written consent of Screen Australia.</t>
  </si>
  <si>
    <t>Male producers</t>
  </si>
  <si>
    <t>Female producers</t>
  </si>
  <si>
    <t>Female directors</t>
  </si>
  <si>
    <t>Male directors</t>
  </si>
  <si>
    <t>Female writers</t>
  </si>
  <si>
    <t>Male writers</t>
  </si>
  <si>
    <t>All female key creative roles</t>
  </si>
  <si>
    <t>All male key creative roles</t>
  </si>
  <si>
    <t>Data for “All applications: 2018/19 TV Drama Writers” and associated data in “All applications” was corrected on 22/8/19. Please note this correction does not affect data for funded titles, and does not affect any other data released by Screen Australia on 21/8/19.</t>
  </si>
  <si>
    <t>All Screen Australia Production applications</t>
  </si>
  <si>
    <t>Successful Screen Australia Production applications</t>
  </si>
  <si>
    <t>FEATURE DRAMA</t>
  </si>
  <si>
    <t xml:space="preserve"> ONLINE DRAMA</t>
  </si>
  <si>
    <t>ALL PRODUCTION APPS (TOTAL)</t>
  </si>
  <si>
    <t>SUCCESSFUL PRODUCTION APPS (TOTAL)</t>
  </si>
  <si>
    <t>Gender of key creative roles: 2016/17 - 2018/19</t>
  </si>
  <si>
    <t>Proportion of key creative roles filled by women: 2016/17 - 2018/19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</si>
</sst>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rebuchet MS"/>
      <family val="2"/>
    </font>
    <font>
      <u/>
      <sz val="9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/>
    <xf numFmtId="0" fontId="5" fillId="0" borderId="0" xfId="0" applyNumberFormat="1" applyFont="1" applyFill="1"/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6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13" xfId="0" applyNumberFormat="1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9" fontId="2" fillId="0" borderId="13" xfId="1" applyFont="1" applyFill="1" applyBorder="1" applyAlignment="1">
      <alignment horizontal="center" vertical="center" wrapText="1"/>
    </xf>
    <xf numFmtId="9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9" fontId="3" fillId="0" borderId="14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9" fontId="2" fillId="0" borderId="16" xfId="0" applyNumberFormat="1" applyFont="1" applyFill="1" applyBorder="1" applyAlignment="1">
      <alignment horizontal="center" vertical="center" wrapText="1"/>
    </xf>
    <xf numFmtId="9" fontId="2" fillId="0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0" xfId="1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9" fontId="2" fillId="0" borderId="13" xfId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0" borderId="5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13" fillId="0" borderId="5" xfId="0" applyFont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reenaustralia.gov.au/fact-finders/reports-and-key-issues/reports-and-discussion-papers/gender-matte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reenaustralia.gov.au/fact-finders/reports-and-key-issues/reports-and-discussion-papers/gender-matt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selection activeCell="B1" sqref="B1:G1"/>
    </sheetView>
  </sheetViews>
  <sheetFormatPr defaultRowHeight="15" x14ac:dyDescent="0.25"/>
  <cols>
    <col min="1" max="1" width="9" customWidth="1"/>
    <col min="2" max="2" width="17.5703125" style="1" customWidth="1"/>
    <col min="3" max="3" width="16.42578125" style="2" customWidth="1"/>
    <col min="4" max="4" width="12.85546875" style="9" customWidth="1"/>
    <col min="5" max="5" width="12.28515625" style="9" customWidth="1"/>
    <col min="6" max="6" width="13.28515625" style="9" bestFit="1" customWidth="1"/>
    <col min="7" max="7" width="17.28515625" style="27" customWidth="1"/>
  </cols>
  <sheetData>
    <row r="1" spans="1:7" ht="25.5" customHeight="1" thickBot="1" x14ac:dyDescent="0.35">
      <c r="B1" s="35" t="s">
        <v>39</v>
      </c>
      <c r="C1" s="36"/>
      <c r="D1" s="37"/>
      <c r="E1" s="37"/>
      <c r="F1" s="37"/>
      <c r="G1" s="38"/>
    </row>
    <row r="2" spans="1:7" s="5" customFormat="1" ht="32.25" customHeight="1" thickBot="1" x14ac:dyDescent="0.3">
      <c r="A2" s="39"/>
      <c r="B2" s="40"/>
      <c r="C2" s="41"/>
      <c r="D2" s="6" t="s">
        <v>0</v>
      </c>
      <c r="E2" s="6" t="s">
        <v>1</v>
      </c>
      <c r="F2" s="6" t="s">
        <v>2</v>
      </c>
      <c r="G2" s="6" t="s">
        <v>10</v>
      </c>
    </row>
    <row r="3" spans="1:7" ht="15" customHeight="1" x14ac:dyDescent="0.25">
      <c r="A3" s="42" t="s">
        <v>32</v>
      </c>
      <c r="B3" s="44" t="s">
        <v>34</v>
      </c>
      <c r="C3" s="7" t="s">
        <v>5</v>
      </c>
      <c r="D3" s="17">
        <v>0.40186915887850466</v>
      </c>
      <c r="E3" s="18">
        <v>0.13461538461538461</v>
      </c>
      <c r="F3" s="18">
        <v>0.18181818181818182</v>
      </c>
      <c r="G3" s="18">
        <v>0.27555555555555555</v>
      </c>
    </row>
    <row r="4" spans="1:7" ht="15" customHeight="1" x14ac:dyDescent="0.25">
      <c r="A4" s="43"/>
      <c r="B4" s="44"/>
      <c r="C4" s="4" t="s">
        <v>6</v>
      </c>
      <c r="D4" s="8">
        <v>0.5495495495495496</v>
      </c>
      <c r="E4" s="19">
        <v>0.20754716981132076</v>
      </c>
      <c r="F4" s="19">
        <v>0.24637681159420291</v>
      </c>
      <c r="G4" s="19">
        <v>0.38197424892703863</v>
      </c>
    </row>
    <row r="5" spans="1:7" ht="15.75" thickBot="1" x14ac:dyDescent="0.3">
      <c r="A5" s="43"/>
      <c r="B5" s="44"/>
      <c r="C5" s="10" t="s">
        <v>7</v>
      </c>
      <c r="D5" s="11">
        <v>0.45098039215686275</v>
      </c>
      <c r="E5" s="12">
        <v>0.27659574468085107</v>
      </c>
      <c r="F5" s="12">
        <v>0.27272727272727271</v>
      </c>
      <c r="G5" s="12">
        <v>0.35813953488372091</v>
      </c>
    </row>
    <row r="6" spans="1:7" ht="16.5" thickTop="1" thickBot="1" x14ac:dyDescent="0.3">
      <c r="A6" s="43"/>
      <c r="B6" s="45"/>
      <c r="C6" s="14" t="s">
        <v>8</v>
      </c>
      <c r="D6" s="13">
        <f>AVERAGE(D3:D5)</f>
        <v>0.467466366861639</v>
      </c>
      <c r="E6" s="13">
        <f t="shared" ref="E6:G6" si="0">AVERAGE(E3:E5)</f>
        <v>0.20625276636918546</v>
      </c>
      <c r="F6" s="13">
        <f t="shared" si="0"/>
        <v>0.23364075537988582</v>
      </c>
      <c r="G6" s="13">
        <f t="shared" si="0"/>
        <v>0.33855644645543831</v>
      </c>
    </row>
    <row r="7" spans="1:7" x14ac:dyDescent="0.25">
      <c r="A7" s="43"/>
      <c r="B7" s="46" t="s">
        <v>3</v>
      </c>
      <c r="C7" s="3" t="s">
        <v>5</v>
      </c>
      <c r="D7" s="17">
        <v>0.56097560975609762</v>
      </c>
      <c r="E7" s="18">
        <v>0.45714285714285713</v>
      </c>
      <c r="F7" s="18">
        <v>0.37254901960784315</v>
      </c>
      <c r="G7" s="18">
        <v>0.45669291338582679</v>
      </c>
    </row>
    <row r="8" spans="1:7" ht="15" customHeight="1" x14ac:dyDescent="0.25">
      <c r="A8" s="43"/>
      <c r="B8" s="44"/>
      <c r="C8" s="4" t="s">
        <v>6</v>
      </c>
      <c r="D8" s="8">
        <v>0.56603773584905659</v>
      </c>
      <c r="E8" s="19">
        <v>0.5</v>
      </c>
      <c r="F8" s="19">
        <v>0.51190476190476186</v>
      </c>
      <c r="G8" s="19">
        <v>0.52406417112299464</v>
      </c>
    </row>
    <row r="9" spans="1:7" ht="15.75" thickBot="1" x14ac:dyDescent="0.3">
      <c r="A9" s="43"/>
      <c r="B9" s="44"/>
      <c r="C9" s="10" t="s">
        <v>7</v>
      </c>
      <c r="D9" s="12">
        <v>0.65517241379310343</v>
      </c>
      <c r="E9" s="12">
        <v>0.41935483870967744</v>
      </c>
      <c r="F9" s="34">
        <v>0.47368421052631576</v>
      </c>
      <c r="G9" s="12">
        <v>0.50697674418604655</v>
      </c>
    </row>
    <row r="10" spans="1:7" ht="16.5" thickTop="1" thickBot="1" x14ac:dyDescent="0.3">
      <c r="A10" s="43"/>
      <c r="B10" s="47"/>
      <c r="C10" s="14" t="s">
        <v>8</v>
      </c>
      <c r="D10" s="13">
        <f>AVERAGE(D7:D9)</f>
        <v>0.59406191979941914</v>
      </c>
      <c r="E10" s="13">
        <f t="shared" ref="E10:G10" si="1">AVERAGE(E7:E9)</f>
        <v>0.45883256528417821</v>
      </c>
      <c r="F10" s="13">
        <f t="shared" si="1"/>
        <v>0.45271266401297355</v>
      </c>
      <c r="G10" s="13">
        <f t="shared" si="1"/>
        <v>0.49591127623162262</v>
      </c>
    </row>
    <row r="11" spans="1:7" x14ac:dyDescent="0.25">
      <c r="A11" s="43"/>
      <c r="B11" s="46" t="s">
        <v>35</v>
      </c>
      <c r="C11" s="3" t="s">
        <v>5</v>
      </c>
      <c r="D11" s="17">
        <v>0.58252427184466016</v>
      </c>
      <c r="E11" s="18">
        <v>0.36363636363636365</v>
      </c>
      <c r="F11" s="18">
        <v>0.330188679245283</v>
      </c>
      <c r="G11" s="18">
        <v>0.42760942760942761</v>
      </c>
    </row>
    <row r="12" spans="1:7" x14ac:dyDescent="0.25">
      <c r="A12" s="43"/>
      <c r="B12" s="44"/>
      <c r="C12" s="4" t="s">
        <v>6</v>
      </c>
      <c r="D12" s="8">
        <v>0.48717948717948717</v>
      </c>
      <c r="E12" s="19">
        <v>0.35526315789473684</v>
      </c>
      <c r="F12" s="19">
        <v>0.40816326530612246</v>
      </c>
      <c r="G12" s="19">
        <v>0.41666666666666669</v>
      </c>
    </row>
    <row r="13" spans="1:7" ht="15.75" thickBot="1" x14ac:dyDescent="0.3">
      <c r="A13" s="43"/>
      <c r="B13" s="44"/>
      <c r="C13" s="10" t="s">
        <v>7</v>
      </c>
      <c r="D13" s="11">
        <v>0.61627906976744184</v>
      </c>
      <c r="E13" s="20">
        <v>0.54054054054054057</v>
      </c>
      <c r="F13" s="20">
        <v>0.46875</v>
      </c>
      <c r="G13" s="20">
        <v>0.5390625</v>
      </c>
    </row>
    <row r="14" spans="1:7" ht="16.5" thickTop="1" thickBot="1" x14ac:dyDescent="0.3">
      <c r="A14" s="43"/>
      <c r="B14" s="47"/>
      <c r="C14" s="14" t="s">
        <v>8</v>
      </c>
      <c r="D14" s="13">
        <f>AVERAGE(D11:D13)</f>
        <v>0.56199427626386311</v>
      </c>
      <c r="E14" s="13">
        <f t="shared" ref="E14:G14" si="2">AVERAGE(E11:E13)</f>
        <v>0.41981335402388037</v>
      </c>
      <c r="F14" s="13">
        <f t="shared" si="2"/>
        <v>0.4023673148504685</v>
      </c>
      <c r="G14" s="13">
        <f t="shared" si="2"/>
        <v>0.46111286475869812</v>
      </c>
    </row>
    <row r="15" spans="1:7" x14ac:dyDescent="0.25">
      <c r="A15" s="43"/>
      <c r="B15" s="48" t="s">
        <v>4</v>
      </c>
      <c r="C15" s="3" t="s">
        <v>5</v>
      </c>
      <c r="D15" s="17">
        <v>0.50199203187250996</v>
      </c>
      <c r="E15" s="18">
        <v>0.31428571428571428</v>
      </c>
      <c r="F15" s="18">
        <v>0.29596412556053814</v>
      </c>
      <c r="G15" s="18">
        <v>0.38058551617873654</v>
      </c>
    </row>
    <row r="16" spans="1:7" ht="15" customHeight="1" x14ac:dyDescent="0.25">
      <c r="A16" s="43"/>
      <c r="B16" s="49"/>
      <c r="C16" s="4" t="s">
        <v>6</v>
      </c>
      <c r="D16" s="8">
        <v>0.53305785123966942</v>
      </c>
      <c r="E16" s="19">
        <v>0.35195530726256985</v>
      </c>
      <c r="F16" s="19">
        <v>0.39840637450199201</v>
      </c>
      <c r="G16" s="19">
        <v>0.43452380952380953</v>
      </c>
    </row>
    <row r="17" spans="1:7" ht="15.75" thickBot="1" x14ac:dyDescent="0.3">
      <c r="A17" s="43"/>
      <c r="B17" s="49"/>
      <c r="C17" s="10" t="s">
        <v>7</v>
      </c>
      <c r="D17" s="12">
        <v>0.55691056910569103</v>
      </c>
      <c r="E17" s="12">
        <v>0.43169398907103823</v>
      </c>
      <c r="F17" s="12">
        <v>0.42023346303501946</v>
      </c>
      <c r="G17" s="12">
        <v>0.47230320699708456</v>
      </c>
    </row>
    <row r="18" spans="1:7" ht="16.5" thickTop="1" thickBot="1" x14ac:dyDescent="0.3">
      <c r="A18" s="43"/>
      <c r="B18" s="50"/>
      <c r="C18" s="14" t="s">
        <v>8</v>
      </c>
      <c r="D18" s="13">
        <f>AVERAGE(D15:D17)</f>
        <v>0.53065348407262347</v>
      </c>
      <c r="E18" s="13">
        <f t="shared" ref="E18:G18" si="3">AVERAGE(E15:E17)</f>
        <v>0.36597833687310749</v>
      </c>
      <c r="F18" s="13">
        <f t="shared" si="3"/>
        <v>0.37153465436584993</v>
      </c>
      <c r="G18" s="13">
        <f t="shared" si="3"/>
        <v>0.4291375108998769</v>
      </c>
    </row>
    <row r="19" spans="1:7" x14ac:dyDescent="0.25">
      <c r="A19" s="43"/>
      <c r="B19" s="46" t="s">
        <v>9</v>
      </c>
      <c r="C19" s="3" t="s">
        <v>5</v>
      </c>
      <c r="D19" s="17">
        <v>0.61423220973782766</v>
      </c>
      <c r="E19" s="18">
        <v>0.47150259067357514</v>
      </c>
      <c r="F19" s="18">
        <v>0.51595744680851063</v>
      </c>
      <c r="G19" s="18">
        <v>0.54320987654320985</v>
      </c>
    </row>
    <row r="20" spans="1:7" ht="15" customHeight="1" x14ac:dyDescent="0.25">
      <c r="A20" s="43"/>
      <c r="B20" s="44"/>
      <c r="C20" s="4" t="s">
        <v>6</v>
      </c>
      <c r="D20" s="8">
        <v>0.68292682926829273</v>
      </c>
      <c r="E20" s="19">
        <v>0.58333333333333337</v>
      </c>
      <c r="F20" s="19">
        <v>0.64372469635627527</v>
      </c>
      <c r="G20" s="19">
        <v>0.63953488372093026</v>
      </c>
    </row>
    <row r="21" spans="1:7" ht="15.75" thickBot="1" x14ac:dyDescent="0.3">
      <c r="A21" s="43"/>
      <c r="B21" s="44"/>
      <c r="C21" s="10" t="s">
        <v>7</v>
      </c>
      <c r="D21" s="12">
        <v>0.63186813186813184</v>
      </c>
      <c r="E21" s="12">
        <v>0.46794871794871795</v>
      </c>
      <c r="F21" s="12">
        <v>0.50943396226415094</v>
      </c>
      <c r="G21" s="12">
        <v>0.54124748490945673</v>
      </c>
    </row>
    <row r="22" spans="1:7" ht="16.5" thickTop="1" thickBot="1" x14ac:dyDescent="0.3">
      <c r="A22" s="43"/>
      <c r="B22" s="44"/>
      <c r="C22" s="15" t="s">
        <v>8</v>
      </c>
      <c r="D22" s="16">
        <f>AVERAGE(D19:D21)</f>
        <v>0.64300905695808408</v>
      </c>
      <c r="E22" s="16">
        <f t="shared" ref="E22:G22" si="4">AVERAGE(E19:E21)</f>
        <v>0.50759488065187552</v>
      </c>
      <c r="F22" s="16">
        <f t="shared" si="4"/>
        <v>0.55637203514297895</v>
      </c>
      <c r="G22" s="16">
        <f t="shared" si="4"/>
        <v>0.57466408172453232</v>
      </c>
    </row>
    <row r="23" spans="1:7" x14ac:dyDescent="0.25">
      <c r="A23" s="43"/>
      <c r="B23" s="48" t="s">
        <v>36</v>
      </c>
      <c r="C23" s="3" t="s">
        <v>5</v>
      </c>
      <c r="D23" s="17">
        <v>0.55984555984555984</v>
      </c>
      <c r="E23" s="18">
        <v>0.39673913043478259</v>
      </c>
      <c r="F23" s="18">
        <v>0.39659367396593675</v>
      </c>
      <c r="G23" s="18">
        <v>0.46183500385505011</v>
      </c>
    </row>
    <row r="24" spans="1:7" ht="15" customHeight="1" x14ac:dyDescent="0.25">
      <c r="A24" s="43"/>
      <c r="B24" s="49"/>
      <c r="C24" s="4" t="s">
        <v>6</v>
      </c>
      <c r="D24" s="8">
        <v>0.61436672967863892</v>
      </c>
      <c r="E24" s="19">
        <v>0.48448687350835323</v>
      </c>
      <c r="F24" s="19">
        <v>0.52008032128514059</v>
      </c>
      <c r="G24" s="19">
        <v>0.54426002766251724</v>
      </c>
    </row>
    <row r="25" spans="1:7" ht="15.75" thickBot="1" x14ac:dyDescent="0.3">
      <c r="A25" s="43"/>
      <c r="B25" s="49"/>
      <c r="C25" s="10" t="s">
        <v>7</v>
      </c>
      <c r="D25" s="12">
        <v>0.58878504672897192</v>
      </c>
      <c r="E25" s="12">
        <v>0.44837758112094395</v>
      </c>
      <c r="F25" s="12">
        <v>0.45432692307692307</v>
      </c>
      <c r="G25" s="12">
        <v>0.50126796280642438</v>
      </c>
    </row>
    <row r="26" spans="1:7" ht="16.5" thickTop="1" thickBot="1" x14ac:dyDescent="0.3">
      <c r="A26" s="43"/>
      <c r="B26" s="50"/>
      <c r="C26" s="14" t="s">
        <v>8</v>
      </c>
      <c r="D26" s="13">
        <f>AVERAGE(D23:D25)</f>
        <v>0.58766577875105686</v>
      </c>
      <c r="E26" s="13">
        <f t="shared" ref="E26:G26" si="5">AVERAGE(E23:E25)</f>
        <v>0.44320119502135996</v>
      </c>
      <c r="F26" s="13">
        <f t="shared" si="5"/>
        <v>0.45700030610933351</v>
      </c>
      <c r="G26" s="13">
        <f t="shared" si="5"/>
        <v>0.50245433144133056</v>
      </c>
    </row>
    <row r="27" spans="1:7" ht="15" customHeight="1" x14ac:dyDescent="0.25">
      <c r="A27" s="51" t="s">
        <v>33</v>
      </c>
      <c r="B27" s="44" t="s">
        <v>34</v>
      </c>
      <c r="C27" s="7" t="s">
        <v>5</v>
      </c>
      <c r="D27" s="17">
        <v>0.4</v>
      </c>
      <c r="E27" s="18">
        <v>0.1</v>
      </c>
      <c r="F27" s="18">
        <v>0.17391304347826086</v>
      </c>
      <c r="G27" s="18">
        <v>0.27272727272727271</v>
      </c>
    </row>
    <row r="28" spans="1:7" ht="15" customHeight="1" x14ac:dyDescent="0.25">
      <c r="A28" s="52"/>
      <c r="B28" s="44"/>
      <c r="C28" s="4" t="s">
        <v>6</v>
      </c>
      <c r="D28" s="8">
        <v>0.59677419354838712</v>
      </c>
      <c r="E28" s="19">
        <v>0.37931034482758619</v>
      </c>
      <c r="F28" s="19">
        <v>0.37142857142857144</v>
      </c>
      <c r="G28" s="19">
        <v>0.48412698412698413</v>
      </c>
    </row>
    <row r="29" spans="1:7" ht="15.75" thickBot="1" x14ac:dyDescent="0.3">
      <c r="A29" s="52"/>
      <c r="B29" s="44"/>
      <c r="C29" s="10" t="s">
        <v>7</v>
      </c>
      <c r="D29" s="12">
        <v>0.5</v>
      </c>
      <c r="E29" s="12">
        <v>0.27272727272727271</v>
      </c>
      <c r="F29" s="12">
        <v>0.27272727272727271</v>
      </c>
      <c r="G29" s="12">
        <v>0.39583333333333331</v>
      </c>
    </row>
    <row r="30" spans="1:7" ht="16.5" thickTop="1" thickBot="1" x14ac:dyDescent="0.3">
      <c r="A30" s="52"/>
      <c r="B30" s="45"/>
      <c r="C30" s="14" t="s">
        <v>8</v>
      </c>
      <c r="D30" s="13">
        <f>AVERAGE(D27:D29)</f>
        <v>0.49892473118279573</v>
      </c>
      <c r="E30" s="13">
        <f t="shared" ref="E30:G30" si="6">AVERAGE(E27:E29)</f>
        <v>0.25067920585161962</v>
      </c>
      <c r="F30" s="13">
        <f t="shared" si="6"/>
        <v>0.27268962921136836</v>
      </c>
      <c r="G30" s="13">
        <f t="shared" si="6"/>
        <v>0.3842291967291967</v>
      </c>
    </row>
    <row r="31" spans="1:7" x14ac:dyDescent="0.25">
      <c r="A31" s="52"/>
      <c r="B31" s="46" t="s">
        <v>3</v>
      </c>
      <c r="C31" s="3" t="s">
        <v>5</v>
      </c>
      <c r="D31" s="17">
        <v>0.58333333333333337</v>
      </c>
      <c r="E31" s="17">
        <v>0.47058823529411764</v>
      </c>
      <c r="F31" s="17">
        <v>0.39130434782608697</v>
      </c>
      <c r="G31" s="17">
        <v>0.47413793103448276</v>
      </c>
    </row>
    <row r="32" spans="1:7" ht="15" customHeight="1" x14ac:dyDescent="0.25">
      <c r="A32" s="52"/>
      <c r="B32" s="44"/>
      <c r="C32" s="4" t="s">
        <v>6</v>
      </c>
      <c r="D32" s="8">
        <v>0.57999999999999996</v>
      </c>
      <c r="E32" s="8">
        <v>0.47916666666666669</v>
      </c>
      <c r="F32" s="8">
        <v>0.50632911392405067</v>
      </c>
      <c r="G32" s="8">
        <v>0.51977401129943501</v>
      </c>
    </row>
    <row r="33" spans="1:7" ht="15.75" thickBot="1" x14ac:dyDescent="0.3">
      <c r="A33" s="52"/>
      <c r="B33" s="44"/>
      <c r="C33" s="10" t="s">
        <v>7</v>
      </c>
      <c r="D33" s="12">
        <v>0.660377358490566</v>
      </c>
      <c r="E33" s="12">
        <v>0.42372881355932202</v>
      </c>
      <c r="F33" s="12">
        <v>0.50574712643678166</v>
      </c>
      <c r="G33" s="12">
        <v>0.52261306532663321</v>
      </c>
    </row>
    <row r="34" spans="1:7" ht="16.5" thickTop="1" thickBot="1" x14ac:dyDescent="0.3">
      <c r="A34" s="52"/>
      <c r="B34" s="47"/>
      <c r="C34" s="14" t="s">
        <v>8</v>
      </c>
      <c r="D34" s="13">
        <f>AVERAGE(D31:D33)</f>
        <v>0.60790356394129974</v>
      </c>
      <c r="E34" s="13">
        <f t="shared" ref="E34:G34" si="7">AVERAGE(E31:E33)</f>
        <v>0.45782790517336874</v>
      </c>
      <c r="F34" s="13">
        <f t="shared" si="7"/>
        <v>0.46779352939563973</v>
      </c>
      <c r="G34" s="13">
        <f t="shared" si="7"/>
        <v>0.50550833588685029</v>
      </c>
    </row>
    <row r="35" spans="1:7" x14ac:dyDescent="0.25">
      <c r="A35" s="52"/>
      <c r="B35" s="46" t="s">
        <v>35</v>
      </c>
      <c r="C35" s="3" t="s">
        <v>5</v>
      </c>
      <c r="D35" s="17">
        <v>0.58333333333333337</v>
      </c>
      <c r="E35" s="18">
        <v>0.42307692307692307</v>
      </c>
      <c r="F35" s="18">
        <v>0.34210526315789475</v>
      </c>
      <c r="G35" s="18">
        <v>0.44148936170212766</v>
      </c>
    </row>
    <row r="36" spans="1:7" x14ac:dyDescent="0.25">
      <c r="A36" s="52"/>
      <c r="B36" s="44"/>
      <c r="C36" s="4" t="s">
        <v>6</v>
      </c>
      <c r="D36" s="8">
        <v>0.46153846153846156</v>
      </c>
      <c r="E36" s="19">
        <v>0.39583333333333331</v>
      </c>
      <c r="F36" s="19">
        <v>0.47368421052631576</v>
      </c>
      <c r="G36" s="19">
        <v>0.44886363636363635</v>
      </c>
    </row>
    <row r="37" spans="1:7" ht="15.75" thickBot="1" x14ac:dyDescent="0.3">
      <c r="A37" s="52"/>
      <c r="B37" s="44"/>
      <c r="C37" s="10" t="s">
        <v>7</v>
      </c>
      <c r="D37" s="12">
        <v>0.54347826086956519</v>
      </c>
      <c r="E37" s="12">
        <v>0.51282051282051277</v>
      </c>
      <c r="F37" s="12">
        <v>0.4576271186440678</v>
      </c>
      <c r="G37" s="12">
        <v>0.5</v>
      </c>
    </row>
    <row r="38" spans="1:7" ht="16.5" thickTop="1" thickBot="1" x14ac:dyDescent="0.3">
      <c r="A38" s="52"/>
      <c r="B38" s="47"/>
      <c r="C38" s="14" t="s">
        <v>8</v>
      </c>
      <c r="D38" s="13">
        <f>AVERAGE(D35:D37)</f>
        <v>0.52945001858045337</v>
      </c>
      <c r="E38" s="13">
        <f t="shared" ref="E38:G38" si="8">AVERAGE(E35:E37)</f>
        <v>0.44391025641025639</v>
      </c>
      <c r="F38" s="13">
        <f t="shared" si="8"/>
        <v>0.42447219744275944</v>
      </c>
      <c r="G38" s="13">
        <f t="shared" si="8"/>
        <v>0.46345099935525469</v>
      </c>
    </row>
    <row r="39" spans="1:7" x14ac:dyDescent="0.25">
      <c r="A39" s="52"/>
      <c r="B39" s="46" t="s">
        <v>4</v>
      </c>
      <c r="C39" s="3" t="s">
        <v>5</v>
      </c>
      <c r="D39" s="17">
        <v>0.52482269503546097</v>
      </c>
      <c r="E39" s="18">
        <v>0.37735849056603776</v>
      </c>
      <c r="F39" s="18">
        <v>0.33103448275862069</v>
      </c>
      <c r="G39" s="18">
        <v>0.41326530612244899</v>
      </c>
    </row>
    <row r="40" spans="1:7" ht="15" customHeight="1" x14ac:dyDescent="0.25">
      <c r="A40" s="52"/>
      <c r="B40" s="44"/>
      <c r="C40" s="4" t="s">
        <v>6</v>
      </c>
      <c r="D40" s="8">
        <v>0.54878048780487809</v>
      </c>
      <c r="E40" s="19">
        <v>0.42399999999999999</v>
      </c>
      <c r="F40" s="19">
        <v>0.46842105263157896</v>
      </c>
      <c r="G40" s="19">
        <v>0.48434237995824636</v>
      </c>
    </row>
    <row r="41" spans="1:7" ht="15.75" thickBot="1" x14ac:dyDescent="0.3">
      <c r="A41" s="52"/>
      <c r="B41" s="44"/>
      <c r="C41" s="10" t="s">
        <v>7</v>
      </c>
      <c r="D41" s="12">
        <v>0.58399999999999996</v>
      </c>
      <c r="E41" s="12">
        <v>0.44036697247706424</v>
      </c>
      <c r="F41" s="12">
        <v>0.4713375796178344</v>
      </c>
      <c r="G41" s="12">
        <v>0.49872122762148335</v>
      </c>
    </row>
    <row r="42" spans="1:7" ht="16.5" thickTop="1" thickBot="1" x14ac:dyDescent="0.3">
      <c r="A42" s="52"/>
      <c r="B42" s="47"/>
      <c r="C42" s="14" t="s">
        <v>8</v>
      </c>
      <c r="D42" s="13">
        <f>AVERAGE(D39:D41)</f>
        <v>0.55253439428011308</v>
      </c>
      <c r="E42" s="13">
        <f t="shared" ref="E42:G42" si="9">AVERAGE(E39:E41)</f>
        <v>0.413908487681034</v>
      </c>
      <c r="F42" s="13">
        <f t="shared" si="9"/>
        <v>0.42359770500267802</v>
      </c>
      <c r="G42" s="13">
        <f t="shared" si="9"/>
        <v>0.46544297123405959</v>
      </c>
    </row>
    <row r="43" spans="1:7" x14ac:dyDescent="0.25">
      <c r="A43" s="52"/>
      <c r="B43" s="46" t="s">
        <v>9</v>
      </c>
      <c r="C43" s="3" t="s">
        <v>5</v>
      </c>
      <c r="D43" s="17">
        <v>0.63636363636363635</v>
      </c>
      <c r="E43" s="17">
        <v>0.37333333333333335</v>
      </c>
      <c r="F43" s="17">
        <v>0.44927536231884058</v>
      </c>
      <c r="G43" s="17">
        <v>0.50787401574803148</v>
      </c>
    </row>
    <row r="44" spans="1:7" ht="15" customHeight="1" x14ac:dyDescent="0.25">
      <c r="A44" s="52"/>
      <c r="B44" s="44"/>
      <c r="C44" s="4" t="s">
        <v>6</v>
      </c>
      <c r="D44" s="8">
        <v>0.66379310344827591</v>
      </c>
      <c r="E44" s="8">
        <v>0.46511627906976744</v>
      </c>
      <c r="F44" s="8">
        <v>0.48749999999999999</v>
      </c>
      <c r="G44" s="8">
        <v>0.55319148936170215</v>
      </c>
    </row>
    <row r="45" spans="1:7" ht="15.75" thickBot="1" x14ac:dyDescent="0.3">
      <c r="A45" s="52"/>
      <c r="B45" s="44"/>
      <c r="C45" s="10" t="s">
        <v>7</v>
      </c>
      <c r="D45" s="12">
        <v>0.651685393258427</v>
      </c>
      <c r="E45" s="12">
        <v>0.50724637681159424</v>
      </c>
      <c r="F45" s="12">
        <v>0.46835443037974683</v>
      </c>
      <c r="G45" s="12">
        <v>0.54852320675105481</v>
      </c>
    </row>
    <row r="46" spans="1:7" ht="16.5" thickTop="1" thickBot="1" x14ac:dyDescent="0.3">
      <c r="A46" s="52"/>
      <c r="B46" s="44"/>
      <c r="C46" s="15" t="s">
        <v>8</v>
      </c>
      <c r="D46" s="16">
        <f>AVERAGE(D43:D45)</f>
        <v>0.65061404435677972</v>
      </c>
      <c r="E46" s="16">
        <f t="shared" ref="E46:G46" si="10">AVERAGE(E43:E45)</f>
        <v>0.44856532973823171</v>
      </c>
      <c r="F46" s="16">
        <f t="shared" si="10"/>
        <v>0.46837659756619582</v>
      </c>
      <c r="G46" s="16">
        <f t="shared" si="10"/>
        <v>0.53652957062026285</v>
      </c>
    </row>
    <row r="47" spans="1:7" ht="15" customHeight="1" x14ac:dyDescent="0.25">
      <c r="A47" s="52"/>
      <c r="B47" s="46" t="s">
        <v>37</v>
      </c>
      <c r="C47" s="3" t="s">
        <v>5</v>
      </c>
      <c r="D47" s="17">
        <v>0.57370517928286857</v>
      </c>
      <c r="E47" s="17">
        <v>0.37569060773480661</v>
      </c>
      <c r="F47" s="17">
        <v>0.36915887850467288</v>
      </c>
      <c r="G47" s="17">
        <v>0.4504643962848297</v>
      </c>
    </row>
    <row r="48" spans="1:7" ht="15" customHeight="1" x14ac:dyDescent="0.25">
      <c r="A48" s="52"/>
      <c r="B48" s="44"/>
      <c r="C48" s="4" t="s">
        <v>6</v>
      </c>
      <c r="D48" s="8">
        <v>0.59642857142857142</v>
      </c>
      <c r="E48" s="8">
        <v>0.44075829383886256</v>
      </c>
      <c r="F48" s="8">
        <v>0.47407407407407409</v>
      </c>
      <c r="G48" s="8">
        <v>0.50985545335085414</v>
      </c>
    </row>
    <row r="49" spans="1:7" ht="15.75" thickBot="1" x14ac:dyDescent="0.3">
      <c r="A49" s="52"/>
      <c r="B49" s="44"/>
      <c r="C49" s="10" t="s">
        <v>7</v>
      </c>
      <c r="D49" s="12">
        <v>0.61214953271028039</v>
      </c>
      <c r="E49" s="12">
        <v>0.46629213483146065</v>
      </c>
      <c r="F49" s="12">
        <v>0.47033898305084748</v>
      </c>
      <c r="G49" s="12">
        <v>0.51751592356687903</v>
      </c>
    </row>
    <row r="50" spans="1:7" ht="16.5" thickTop="1" thickBot="1" x14ac:dyDescent="0.3">
      <c r="A50" s="53"/>
      <c r="B50" s="47"/>
      <c r="C50" s="14" t="s">
        <v>8</v>
      </c>
      <c r="D50" s="13">
        <f>AVERAGE(D47:D49)</f>
        <v>0.59409442780724009</v>
      </c>
      <c r="E50" s="13">
        <f t="shared" ref="E50:G50" si="11">AVERAGE(E47:E49)</f>
        <v>0.42758034546837659</v>
      </c>
      <c r="F50" s="13">
        <f t="shared" si="11"/>
        <v>0.43785731187653149</v>
      </c>
      <c r="G50" s="13">
        <f t="shared" si="11"/>
        <v>0.49261192440085427</v>
      </c>
    </row>
    <row r="52" spans="1:7" x14ac:dyDescent="0.25">
      <c r="A52" s="21" t="s">
        <v>11</v>
      </c>
    </row>
    <row r="53" spans="1:7" x14ac:dyDescent="0.25">
      <c r="A53" s="21" t="s">
        <v>31</v>
      </c>
    </row>
    <row r="54" spans="1:7" x14ac:dyDescent="0.25">
      <c r="A54" s="21" t="s">
        <v>12</v>
      </c>
    </row>
    <row r="55" spans="1:7" x14ac:dyDescent="0.25">
      <c r="A55" s="21" t="s">
        <v>13</v>
      </c>
    </row>
    <row r="56" spans="1:7" x14ac:dyDescent="0.25">
      <c r="A56" s="21" t="s">
        <v>14</v>
      </c>
    </row>
    <row r="57" spans="1:7" x14ac:dyDescent="0.25">
      <c r="A57" s="21" t="s">
        <v>15</v>
      </c>
    </row>
    <row r="58" spans="1:7" x14ac:dyDescent="0.25">
      <c r="A58" s="21" t="s">
        <v>16</v>
      </c>
    </row>
    <row r="59" spans="1:7" x14ac:dyDescent="0.25">
      <c r="A59" s="21" t="s">
        <v>17</v>
      </c>
    </row>
    <row r="60" spans="1:7" x14ac:dyDescent="0.25">
      <c r="A60" s="21" t="s">
        <v>18</v>
      </c>
    </row>
    <row r="61" spans="1:7" x14ac:dyDescent="0.25">
      <c r="A61" s="21" t="s">
        <v>19</v>
      </c>
    </row>
    <row r="62" spans="1:7" x14ac:dyDescent="0.25">
      <c r="A62" s="22" t="s">
        <v>20</v>
      </c>
    </row>
    <row r="63" spans="1:7" x14ac:dyDescent="0.25">
      <c r="A63" s="21" t="s">
        <v>21</v>
      </c>
    </row>
    <row r="64" spans="1:7" x14ac:dyDescent="0.25">
      <c r="A64" s="21" t="s">
        <v>22</v>
      </c>
    </row>
  </sheetData>
  <mergeCells count="16">
    <mergeCell ref="A27:A50"/>
    <mergeCell ref="B27:B30"/>
    <mergeCell ref="B31:B34"/>
    <mergeCell ref="B35:B38"/>
    <mergeCell ref="B39:B42"/>
    <mergeCell ref="B43:B46"/>
    <mergeCell ref="B47:B50"/>
    <mergeCell ref="B1:G1"/>
    <mergeCell ref="A2:C2"/>
    <mergeCell ref="A3:A26"/>
    <mergeCell ref="B3:B6"/>
    <mergeCell ref="B7:B10"/>
    <mergeCell ref="B11:B14"/>
    <mergeCell ref="B15:B18"/>
    <mergeCell ref="B19:B22"/>
    <mergeCell ref="B23:B26"/>
  </mergeCells>
  <hyperlinks>
    <hyperlink ref="A62" r:id="rId1" display="https://www.screenaustralia.gov.au/fact-finders/reports-and-key-issues/reports-and-discussion-papers/gender-matters"/>
  </hyperlinks>
  <pageMargins left="0.23622047244094488" right="0.23622047244094488" top="0.74803149606299213" bottom="0.74803149606299213" header="0.31496062992125984" footer="0.31496062992125984"/>
  <pageSetup paperSize="9" scale="4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23" workbookViewId="0">
      <selection activeCell="A40" sqref="A40:A51"/>
    </sheetView>
  </sheetViews>
  <sheetFormatPr defaultRowHeight="15" x14ac:dyDescent="0.25"/>
  <cols>
    <col min="1" max="1" width="7.85546875" customWidth="1"/>
    <col min="2" max="2" width="16.140625" style="1" customWidth="1"/>
    <col min="3" max="3" width="14.42578125" style="2" customWidth="1"/>
    <col min="4" max="4" width="11.42578125" style="9" customWidth="1"/>
    <col min="5" max="5" width="11.28515625" style="9" customWidth="1"/>
    <col min="6" max="6" width="10.7109375" style="9" customWidth="1"/>
    <col min="7" max="7" width="11.140625" style="9" customWidth="1"/>
    <col min="8" max="9" width="10.42578125" style="9" customWidth="1"/>
    <col min="10" max="10" width="15.140625" style="27" customWidth="1"/>
    <col min="11" max="11" width="14.85546875" style="27" customWidth="1"/>
  </cols>
  <sheetData>
    <row r="1" spans="1:11" ht="25.5" customHeight="1" thickBot="1" x14ac:dyDescent="0.35">
      <c r="B1" s="60" t="s">
        <v>38</v>
      </c>
      <c r="C1" s="60"/>
      <c r="D1" s="60"/>
      <c r="E1" s="60"/>
      <c r="F1" s="60"/>
      <c r="G1" s="60"/>
      <c r="H1" s="60"/>
      <c r="I1" s="60"/>
      <c r="J1" s="60"/>
      <c r="K1" s="60"/>
    </row>
    <row r="2" spans="1:11" s="5" customFormat="1" ht="32.25" customHeight="1" thickBot="1" x14ac:dyDescent="0.3">
      <c r="A2" s="54"/>
      <c r="B2" s="55"/>
      <c r="C2" s="56"/>
      <c r="D2" s="6" t="s">
        <v>24</v>
      </c>
      <c r="E2" s="6" t="s">
        <v>23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</row>
    <row r="3" spans="1:11" ht="15" customHeight="1" x14ac:dyDescent="0.25">
      <c r="A3" s="57" t="s">
        <v>32</v>
      </c>
      <c r="B3" s="46" t="s">
        <v>34</v>
      </c>
      <c r="C3" s="7" t="s">
        <v>5</v>
      </c>
      <c r="D3" s="23">
        <v>43</v>
      </c>
      <c r="E3" s="24">
        <v>64</v>
      </c>
      <c r="F3" s="24">
        <v>7</v>
      </c>
      <c r="G3" s="24">
        <v>45</v>
      </c>
      <c r="H3" s="24">
        <v>12</v>
      </c>
      <c r="I3" s="24">
        <v>54</v>
      </c>
      <c r="J3" s="24">
        <f>SUM(D3,F3,H3)</f>
        <v>62</v>
      </c>
      <c r="K3" s="24">
        <f>SUM(E3,G3,I3)</f>
        <v>163</v>
      </c>
    </row>
    <row r="4" spans="1:11" x14ac:dyDescent="0.25">
      <c r="A4" s="58"/>
      <c r="B4" s="44"/>
      <c r="C4" s="4" t="s">
        <v>6</v>
      </c>
      <c r="D4" s="25">
        <v>61</v>
      </c>
      <c r="E4" s="26">
        <v>50</v>
      </c>
      <c r="F4" s="26">
        <v>11</v>
      </c>
      <c r="G4" s="26">
        <v>42</v>
      </c>
      <c r="H4" s="26">
        <v>17</v>
      </c>
      <c r="I4" s="26">
        <v>52</v>
      </c>
      <c r="J4" s="26">
        <f>SUM(D4,F4,H4)</f>
        <v>89</v>
      </c>
      <c r="K4" s="26">
        <f>SUM(E4,G4,I4)</f>
        <v>144</v>
      </c>
    </row>
    <row r="5" spans="1:11" ht="15.75" thickBot="1" x14ac:dyDescent="0.3">
      <c r="A5" s="58"/>
      <c r="B5" s="47"/>
      <c r="C5" s="10" t="s">
        <v>7</v>
      </c>
      <c r="D5" s="30">
        <v>46</v>
      </c>
      <c r="E5" s="30">
        <v>56</v>
      </c>
      <c r="F5" s="31">
        <v>13</v>
      </c>
      <c r="G5" s="31">
        <v>34</v>
      </c>
      <c r="H5" s="31">
        <v>18</v>
      </c>
      <c r="I5" s="31">
        <v>48</v>
      </c>
      <c r="J5" s="32">
        <f t="shared" ref="J5:K5" si="0">SUM(D5,F5,H5)</f>
        <v>77</v>
      </c>
      <c r="K5" s="32">
        <f t="shared" si="0"/>
        <v>138</v>
      </c>
    </row>
    <row r="6" spans="1:11" x14ac:dyDescent="0.25">
      <c r="A6" s="58"/>
      <c r="B6" s="46" t="s">
        <v>3</v>
      </c>
      <c r="C6" s="3" t="s">
        <v>5</v>
      </c>
      <c r="D6" s="28">
        <v>23</v>
      </c>
      <c r="E6" s="29">
        <v>18</v>
      </c>
      <c r="F6" s="29">
        <v>16</v>
      </c>
      <c r="G6" s="29">
        <v>19</v>
      </c>
      <c r="H6" s="29">
        <v>19</v>
      </c>
      <c r="I6" s="29">
        <v>32</v>
      </c>
      <c r="J6" s="29">
        <f>SUM(D6,F6,H6)</f>
        <v>58</v>
      </c>
      <c r="K6" s="29">
        <f>SUM(E6,G6,I6)</f>
        <v>69</v>
      </c>
    </row>
    <row r="7" spans="1:11" x14ac:dyDescent="0.25">
      <c r="A7" s="58"/>
      <c r="B7" s="44"/>
      <c r="C7" s="4" t="s">
        <v>6</v>
      </c>
      <c r="D7" s="25">
        <v>30</v>
      </c>
      <c r="E7" s="26">
        <v>23</v>
      </c>
      <c r="F7" s="26">
        <v>25</v>
      </c>
      <c r="G7" s="26">
        <v>25</v>
      </c>
      <c r="H7" s="26">
        <v>43</v>
      </c>
      <c r="I7" s="26">
        <v>41</v>
      </c>
      <c r="J7" s="26">
        <f t="shared" ref="J7:K7" si="1">SUM(D7,F7,H7)</f>
        <v>98</v>
      </c>
      <c r="K7" s="26">
        <f t="shared" si="1"/>
        <v>89</v>
      </c>
    </row>
    <row r="8" spans="1:11" ht="15.75" thickBot="1" x14ac:dyDescent="0.3">
      <c r="A8" s="58"/>
      <c r="B8" s="47"/>
      <c r="C8" s="10" t="s">
        <v>7</v>
      </c>
      <c r="D8" s="31">
        <v>38</v>
      </c>
      <c r="E8" s="31">
        <v>20</v>
      </c>
      <c r="F8" s="31">
        <v>26</v>
      </c>
      <c r="G8" s="31">
        <v>36</v>
      </c>
      <c r="H8" s="31">
        <v>45</v>
      </c>
      <c r="I8" s="31">
        <v>50</v>
      </c>
      <c r="J8" s="32">
        <f>SUM(D8,F8,H8)</f>
        <v>109</v>
      </c>
      <c r="K8" s="32">
        <f>SUM(E8,G8,I8)</f>
        <v>106</v>
      </c>
    </row>
    <row r="9" spans="1:11" x14ac:dyDescent="0.25">
      <c r="A9" s="58"/>
      <c r="B9" s="46" t="s">
        <v>35</v>
      </c>
      <c r="C9" s="3" t="s">
        <v>5</v>
      </c>
      <c r="D9" s="28">
        <v>60</v>
      </c>
      <c r="E9" s="29">
        <v>43</v>
      </c>
      <c r="F9" s="29">
        <v>32</v>
      </c>
      <c r="G9" s="29">
        <v>56</v>
      </c>
      <c r="H9" s="29">
        <v>35</v>
      </c>
      <c r="I9" s="29">
        <v>71</v>
      </c>
      <c r="J9" s="29">
        <f>SUM(D9,F9,H9)</f>
        <v>127</v>
      </c>
      <c r="K9" s="29">
        <f>SUM(E9,G9,I9)</f>
        <v>170</v>
      </c>
    </row>
    <row r="10" spans="1:11" x14ac:dyDescent="0.25">
      <c r="A10" s="58"/>
      <c r="B10" s="44"/>
      <c r="C10" s="4" t="s">
        <v>6</v>
      </c>
      <c r="D10" s="25">
        <v>38</v>
      </c>
      <c r="E10" s="26">
        <v>40</v>
      </c>
      <c r="F10" s="26">
        <v>27</v>
      </c>
      <c r="G10" s="26">
        <v>49</v>
      </c>
      <c r="H10" s="26">
        <v>40</v>
      </c>
      <c r="I10" s="26">
        <v>58</v>
      </c>
      <c r="J10" s="26">
        <f t="shared" ref="J10:K11" si="2">SUM(D10,F10,H10)</f>
        <v>105</v>
      </c>
      <c r="K10" s="26">
        <f t="shared" si="2"/>
        <v>147</v>
      </c>
    </row>
    <row r="11" spans="1:11" ht="15.75" thickBot="1" x14ac:dyDescent="0.3">
      <c r="A11" s="58"/>
      <c r="B11" s="47"/>
      <c r="C11" s="10" t="s">
        <v>7</v>
      </c>
      <c r="D11" s="30">
        <v>53</v>
      </c>
      <c r="E11" s="32">
        <v>33</v>
      </c>
      <c r="F11" s="32">
        <v>40</v>
      </c>
      <c r="G11" s="32">
        <v>34</v>
      </c>
      <c r="H11" s="32">
        <v>45</v>
      </c>
      <c r="I11" s="32">
        <v>51</v>
      </c>
      <c r="J11" s="32">
        <f t="shared" si="2"/>
        <v>138</v>
      </c>
      <c r="K11" s="32">
        <f t="shared" si="2"/>
        <v>118</v>
      </c>
    </row>
    <row r="12" spans="1:11" x14ac:dyDescent="0.25">
      <c r="A12" s="58"/>
      <c r="B12" s="48" t="s">
        <v>4</v>
      </c>
      <c r="C12" s="3" t="s">
        <v>5</v>
      </c>
      <c r="D12" s="28">
        <f t="shared" ref="D12:K14" si="3">SUM(D3,D6,D9)</f>
        <v>126</v>
      </c>
      <c r="E12" s="28">
        <f t="shared" si="3"/>
        <v>125</v>
      </c>
      <c r="F12" s="28">
        <f t="shared" si="3"/>
        <v>55</v>
      </c>
      <c r="G12" s="28">
        <f t="shared" si="3"/>
        <v>120</v>
      </c>
      <c r="H12" s="28">
        <f t="shared" si="3"/>
        <v>66</v>
      </c>
      <c r="I12" s="28">
        <f t="shared" si="3"/>
        <v>157</v>
      </c>
      <c r="J12" s="28">
        <f t="shared" si="3"/>
        <v>247</v>
      </c>
      <c r="K12" s="28">
        <f t="shared" si="3"/>
        <v>402</v>
      </c>
    </row>
    <row r="13" spans="1:11" x14ac:dyDescent="0.25">
      <c r="A13" s="58"/>
      <c r="B13" s="49"/>
      <c r="C13" s="4" t="s">
        <v>6</v>
      </c>
      <c r="D13" s="25">
        <f t="shared" si="3"/>
        <v>129</v>
      </c>
      <c r="E13" s="25">
        <f t="shared" si="3"/>
        <v>113</v>
      </c>
      <c r="F13" s="25">
        <f t="shared" si="3"/>
        <v>63</v>
      </c>
      <c r="G13" s="25">
        <f t="shared" si="3"/>
        <v>116</v>
      </c>
      <c r="H13" s="25">
        <f t="shared" si="3"/>
        <v>100</v>
      </c>
      <c r="I13" s="25">
        <f t="shared" si="3"/>
        <v>151</v>
      </c>
      <c r="J13" s="25">
        <f t="shared" si="3"/>
        <v>292</v>
      </c>
      <c r="K13" s="25">
        <f t="shared" si="3"/>
        <v>380</v>
      </c>
    </row>
    <row r="14" spans="1:11" ht="15.75" thickBot="1" x14ac:dyDescent="0.3">
      <c r="A14" s="58"/>
      <c r="B14" s="50"/>
      <c r="C14" s="10" t="s">
        <v>7</v>
      </c>
      <c r="D14" s="30">
        <f t="shared" si="3"/>
        <v>137</v>
      </c>
      <c r="E14" s="30">
        <f t="shared" si="3"/>
        <v>109</v>
      </c>
      <c r="F14" s="30">
        <f t="shared" si="3"/>
        <v>79</v>
      </c>
      <c r="G14" s="30">
        <f t="shared" si="3"/>
        <v>104</v>
      </c>
      <c r="H14" s="30">
        <f t="shared" si="3"/>
        <v>108</v>
      </c>
      <c r="I14" s="30">
        <f t="shared" si="3"/>
        <v>149</v>
      </c>
      <c r="J14" s="30">
        <f t="shared" si="3"/>
        <v>324</v>
      </c>
      <c r="K14" s="30">
        <f t="shared" si="3"/>
        <v>362</v>
      </c>
    </row>
    <row r="15" spans="1:11" x14ac:dyDescent="0.25">
      <c r="A15" s="58"/>
      <c r="B15" s="46" t="s">
        <v>9</v>
      </c>
      <c r="C15" s="3" t="s">
        <v>5</v>
      </c>
      <c r="D15" s="28">
        <v>164</v>
      </c>
      <c r="E15" s="29">
        <v>103</v>
      </c>
      <c r="F15" s="29">
        <v>91</v>
      </c>
      <c r="G15" s="29">
        <v>102</v>
      </c>
      <c r="H15" s="29">
        <v>97</v>
      </c>
      <c r="I15" s="29">
        <v>91</v>
      </c>
      <c r="J15" s="29">
        <f>SUM(D15,F15,H15)</f>
        <v>352</v>
      </c>
      <c r="K15" s="29">
        <f>SUM(E15,G15,I15)</f>
        <v>296</v>
      </c>
    </row>
    <row r="16" spans="1:11" x14ac:dyDescent="0.25">
      <c r="A16" s="58"/>
      <c r="B16" s="44"/>
      <c r="C16" s="4" t="s">
        <v>6</v>
      </c>
      <c r="D16" s="25">
        <v>196</v>
      </c>
      <c r="E16" s="26">
        <v>91</v>
      </c>
      <c r="F16" s="26">
        <v>140</v>
      </c>
      <c r="G16" s="26">
        <v>100</v>
      </c>
      <c r="H16" s="26">
        <v>159</v>
      </c>
      <c r="I16" s="26">
        <v>88</v>
      </c>
      <c r="J16" s="26">
        <f t="shared" ref="J16:K17" si="4">SUM(D16,F16,H16)</f>
        <v>495</v>
      </c>
      <c r="K16" s="26">
        <f t="shared" si="4"/>
        <v>279</v>
      </c>
    </row>
    <row r="17" spans="1:11" ht="15.75" thickBot="1" x14ac:dyDescent="0.3">
      <c r="A17" s="58"/>
      <c r="B17" s="47"/>
      <c r="C17" s="10" t="s">
        <v>7</v>
      </c>
      <c r="D17" s="31">
        <v>115</v>
      </c>
      <c r="E17" s="31">
        <v>67</v>
      </c>
      <c r="F17" s="31">
        <v>73</v>
      </c>
      <c r="G17" s="31">
        <v>83</v>
      </c>
      <c r="H17" s="31">
        <v>81</v>
      </c>
      <c r="I17" s="31">
        <v>78</v>
      </c>
      <c r="J17" s="32">
        <f t="shared" si="4"/>
        <v>269</v>
      </c>
      <c r="K17" s="32">
        <f t="shared" si="4"/>
        <v>228</v>
      </c>
    </row>
    <row r="18" spans="1:11" ht="21.75" customHeight="1" x14ac:dyDescent="0.25">
      <c r="A18" s="58"/>
      <c r="B18" s="48" t="s">
        <v>36</v>
      </c>
      <c r="C18" s="3" t="s">
        <v>5</v>
      </c>
      <c r="D18" s="28">
        <f t="shared" ref="D18:K20" si="5">SUM(D3,D6,D9,D15)</f>
        <v>290</v>
      </c>
      <c r="E18" s="28">
        <f t="shared" si="5"/>
        <v>228</v>
      </c>
      <c r="F18" s="28">
        <f t="shared" si="5"/>
        <v>146</v>
      </c>
      <c r="G18" s="28">
        <f t="shared" si="5"/>
        <v>222</v>
      </c>
      <c r="H18" s="28">
        <f t="shared" si="5"/>
        <v>163</v>
      </c>
      <c r="I18" s="28">
        <f t="shared" si="5"/>
        <v>248</v>
      </c>
      <c r="J18" s="28">
        <f t="shared" si="5"/>
        <v>599</v>
      </c>
      <c r="K18" s="28">
        <f t="shared" si="5"/>
        <v>698</v>
      </c>
    </row>
    <row r="19" spans="1:11" x14ac:dyDescent="0.25">
      <c r="A19" s="58"/>
      <c r="B19" s="49"/>
      <c r="C19" s="4" t="s">
        <v>6</v>
      </c>
      <c r="D19" s="25">
        <f t="shared" si="5"/>
        <v>325</v>
      </c>
      <c r="E19" s="25">
        <f t="shared" si="5"/>
        <v>204</v>
      </c>
      <c r="F19" s="25">
        <f t="shared" si="5"/>
        <v>203</v>
      </c>
      <c r="G19" s="25">
        <f t="shared" si="5"/>
        <v>216</v>
      </c>
      <c r="H19" s="25">
        <f t="shared" si="5"/>
        <v>259</v>
      </c>
      <c r="I19" s="25">
        <f t="shared" si="5"/>
        <v>239</v>
      </c>
      <c r="J19" s="25">
        <f t="shared" si="5"/>
        <v>787</v>
      </c>
      <c r="K19" s="25">
        <f t="shared" si="5"/>
        <v>659</v>
      </c>
    </row>
    <row r="20" spans="1:11" ht="15.75" thickBot="1" x14ac:dyDescent="0.3">
      <c r="A20" s="59"/>
      <c r="B20" s="50"/>
      <c r="C20" s="33" t="s">
        <v>7</v>
      </c>
      <c r="D20" s="30">
        <f t="shared" si="5"/>
        <v>252</v>
      </c>
      <c r="E20" s="30">
        <f t="shared" si="5"/>
        <v>176</v>
      </c>
      <c r="F20" s="30">
        <f t="shared" si="5"/>
        <v>152</v>
      </c>
      <c r="G20" s="30">
        <f t="shared" si="5"/>
        <v>187</v>
      </c>
      <c r="H20" s="30">
        <f t="shared" si="5"/>
        <v>189</v>
      </c>
      <c r="I20" s="30">
        <f t="shared" si="5"/>
        <v>227</v>
      </c>
      <c r="J20" s="30">
        <f t="shared" si="5"/>
        <v>593</v>
      </c>
      <c r="K20" s="30">
        <f t="shared" si="5"/>
        <v>590</v>
      </c>
    </row>
    <row r="21" spans="1:11" ht="16.5" customHeight="1" x14ac:dyDescent="0.25">
      <c r="A21" s="61" t="s">
        <v>33</v>
      </c>
      <c r="B21" s="46" t="s">
        <v>34</v>
      </c>
      <c r="C21" s="7" t="s">
        <v>5</v>
      </c>
      <c r="D21" s="28">
        <v>18</v>
      </c>
      <c r="E21" s="29">
        <v>27</v>
      </c>
      <c r="F21" s="29">
        <v>2</v>
      </c>
      <c r="G21" s="29">
        <v>18</v>
      </c>
      <c r="H21" s="29">
        <v>4</v>
      </c>
      <c r="I21" s="29">
        <v>19</v>
      </c>
      <c r="J21" s="29">
        <f>SUM(D21,F21,H21)</f>
        <v>24</v>
      </c>
      <c r="K21" s="29">
        <f>SUM(E21,G21,I21)</f>
        <v>64</v>
      </c>
    </row>
    <row r="22" spans="1:11" x14ac:dyDescent="0.25">
      <c r="A22" s="62"/>
      <c r="B22" s="44"/>
      <c r="C22" s="4" t="s">
        <v>6</v>
      </c>
      <c r="D22" s="25">
        <v>37</v>
      </c>
      <c r="E22" s="26">
        <v>25</v>
      </c>
      <c r="F22" s="26">
        <v>11</v>
      </c>
      <c r="G22" s="26">
        <v>18</v>
      </c>
      <c r="H22" s="26">
        <v>13</v>
      </c>
      <c r="I22" s="26">
        <v>22</v>
      </c>
      <c r="J22" s="26">
        <f t="shared" ref="J22:K23" si="6">SUM(D22,F22,H22)</f>
        <v>61</v>
      </c>
      <c r="K22" s="26">
        <f t="shared" si="6"/>
        <v>65</v>
      </c>
    </row>
    <row r="23" spans="1:11" ht="15.75" thickBot="1" x14ac:dyDescent="0.3">
      <c r="A23" s="62"/>
      <c r="B23" s="47"/>
      <c r="C23" s="33" t="s">
        <v>7</v>
      </c>
      <c r="D23" s="31">
        <v>13</v>
      </c>
      <c r="E23" s="31">
        <v>13</v>
      </c>
      <c r="F23" s="31">
        <v>3</v>
      </c>
      <c r="G23" s="31">
        <v>8</v>
      </c>
      <c r="H23" s="31">
        <v>3</v>
      </c>
      <c r="I23" s="31">
        <v>8</v>
      </c>
      <c r="J23" s="32">
        <f t="shared" si="6"/>
        <v>19</v>
      </c>
      <c r="K23" s="32">
        <f t="shared" si="6"/>
        <v>29</v>
      </c>
    </row>
    <row r="24" spans="1:11" ht="18.75" customHeight="1" x14ac:dyDescent="0.25">
      <c r="A24" s="62"/>
      <c r="B24" s="46" t="s">
        <v>3</v>
      </c>
      <c r="C24" s="7" t="s">
        <v>5</v>
      </c>
      <c r="D24" s="28">
        <v>21</v>
      </c>
      <c r="E24" s="28">
        <v>15</v>
      </c>
      <c r="F24" s="28">
        <v>16</v>
      </c>
      <c r="G24" s="28">
        <v>18</v>
      </c>
      <c r="H24" s="28">
        <v>18</v>
      </c>
      <c r="I24" s="28">
        <v>28</v>
      </c>
      <c r="J24" s="29">
        <f>SUM(D24,F24,H24)</f>
        <v>55</v>
      </c>
      <c r="K24" s="29">
        <f>SUM(E24,G24,I24)</f>
        <v>61</v>
      </c>
    </row>
    <row r="25" spans="1:11" x14ac:dyDescent="0.25">
      <c r="A25" s="62"/>
      <c r="B25" s="44"/>
      <c r="C25" s="4" t="s">
        <v>6</v>
      </c>
      <c r="D25" s="25">
        <v>29</v>
      </c>
      <c r="E25" s="25">
        <v>21</v>
      </c>
      <c r="F25" s="25">
        <v>23</v>
      </c>
      <c r="G25" s="25">
        <v>25</v>
      </c>
      <c r="H25" s="25">
        <v>40</v>
      </c>
      <c r="I25" s="25">
        <v>39</v>
      </c>
      <c r="J25" s="26">
        <f t="shared" ref="J25:K26" si="7">SUM(D25,F25,H25)</f>
        <v>92</v>
      </c>
      <c r="K25" s="26">
        <f t="shared" si="7"/>
        <v>85</v>
      </c>
    </row>
    <row r="26" spans="1:11" ht="15.75" thickBot="1" x14ac:dyDescent="0.3">
      <c r="A26" s="62"/>
      <c r="B26" s="47"/>
      <c r="C26" s="33" t="s">
        <v>7</v>
      </c>
      <c r="D26" s="31">
        <v>35</v>
      </c>
      <c r="E26" s="31">
        <v>18</v>
      </c>
      <c r="F26" s="31">
        <v>25</v>
      </c>
      <c r="G26" s="31">
        <v>34</v>
      </c>
      <c r="H26" s="31">
        <v>44</v>
      </c>
      <c r="I26" s="31">
        <v>43</v>
      </c>
      <c r="J26" s="32">
        <f t="shared" si="7"/>
        <v>104</v>
      </c>
      <c r="K26" s="32">
        <f t="shared" si="7"/>
        <v>95</v>
      </c>
    </row>
    <row r="27" spans="1:11" ht="18" customHeight="1" x14ac:dyDescent="0.25">
      <c r="A27" s="62"/>
      <c r="B27" s="46" t="s">
        <v>35</v>
      </c>
      <c r="C27" s="7" t="s">
        <v>5</v>
      </c>
      <c r="D27" s="28">
        <v>35</v>
      </c>
      <c r="E27" s="29">
        <v>25</v>
      </c>
      <c r="F27" s="29">
        <v>22</v>
      </c>
      <c r="G27" s="29">
        <v>30</v>
      </c>
      <c r="H27" s="29">
        <v>26</v>
      </c>
      <c r="I27" s="29">
        <v>50</v>
      </c>
      <c r="J27" s="29">
        <f>SUM(D27,F27,H27)</f>
        <v>83</v>
      </c>
      <c r="K27" s="29">
        <f>SUM(E27,G27,I27)</f>
        <v>105</v>
      </c>
    </row>
    <row r="28" spans="1:11" x14ac:dyDescent="0.25">
      <c r="A28" s="62"/>
      <c r="B28" s="44"/>
      <c r="C28" s="4" t="s">
        <v>6</v>
      </c>
      <c r="D28" s="25">
        <v>24</v>
      </c>
      <c r="E28" s="26">
        <v>28</v>
      </c>
      <c r="F28" s="26">
        <v>19</v>
      </c>
      <c r="G28" s="26">
        <v>29</v>
      </c>
      <c r="H28" s="26">
        <v>36</v>
      </c>
      <c r="I28" s="26">
        <v>40</v>
      </c>
      <c r="J28" s="26">
        <f t="shared" ref="J28:K29" si="8">SUM(D28,F28,H28)</f>
        <v>79</v>
      </c>
      <c r="K28" s="26">
        <f t="shared" si="8"/>
        <v>97</v>
      </c>
    </row>
    <row r="29" spans="1:11" ht="15.75" thickBot="1" x14ac:dyDescent="0.3">
      <c r="A29" s="62"/>
      <c r="B29" s="47"/>
      <c r="C29" s="33" t="s">
        <v>7</v>
      </c>
      <c r="D29" s="31">
        <v>25</v>
      </c>
      <c r="E29" s="31">
        <v>21</v>
      </c>
      <c r="F29" s="31">
        <v>20</v>
      </c>
      <c r="G29" s="31">
        <v>19</v>
      </c>
      <c r="H29" s="31">
        <v>27</v>
      </c>
      <c r="I29" s="31">
        <v>32</v>
      </c>
      <c r="J29" s="32">
        <f t="shared" si="8"/>
        <v>72</v>
      </c>
      <c r="K29" s="32">
        <f t="shared" si="8"/>
        <v>72</v>
      </c>
    </row>
    <row r="30" spans="1:11" ht="16.5" customHeight="1" x14ac:dyDescent="0.25">
      <c r="A30" s="62"/>
      <c r="B30" s="46" t="s">
        <v>4</v>
      </c>
      <c r="C30" s="7" t="s">
        <v>5</v>
      </c>
      <c r="D30" s="28">
        <f t="shared" ref="D30:K32" si="9">SUM(D24,D21,D27)</f>
        <v>74</v>
      </c>
      <c r="E30" s="28">
        <f t="shared" si="9"/>
        <v>67</v>
      </c>
      <c r="F30" s="28">
        <f t="shared" si="9"/>
        <v>40</v>
      </c>
      <c r="G30" s="28">
        <f t="shared" si="9"/>
        <v>66</v>
      </c>
      <c r="H30" s="28">
        <f t="shared" si="9"/>
        <v>48</v>
      </c>
      <c r="I30" s="28">
        <f t="shared" si="9"/>
        <v>97</v>
      </c>
      <c r="J30" s="28">
        <f t="shared" si="9"/>
        <v>162</v>
      </c>
      <c r="K30" s="28">
        <f t="shared" si="9"/>
        <v>230</v>
      </c>
    </row>
    <row r="31" spans="1:11" x14ac:dyDescent="0.25">
      <c r="A31" s="62"/>
      <c r="B31" s="44"/>
      <c r="C31" s="4" t="s">
        <v>6</v>
      </c>
      <c r="D31" s="25">
        <f t="shared" si="9"/>
        <v>90</v>
      </c>
      <c r="E31" s="25">
        <f t="shared" si="9"/>
        <v>74</v>
      </c>
      <c r="F31" s="25">
        <f t="shared" si="9"/>
        <v>53</v>
      </c>
      <c r="G31" s="25">
        <f t="shared" si="9"/>
        <v>72</v>
      </c>
      <c r="H31" s="25">
        <f t="shared" si="9"/>
        <v>89</v>
      </c>
      <c r="I31" s="25">
        <f t="shared" si="9"/>
        <v>101</v>
      </c>
      <c r="J31" s="25">
        <f t="shared" si="9"/>
        <v>232</v>
      </c>
      <c r="K31" s="25">
        <f t="shared" si="9"/>
        <v>247</v>
      </c>
    </row>
    <row r="32" spans="1:11" ht="15.75" thickBot="1" x14ac:dyDescent="0.3">
      <c r="A32" s="62"/>
      <c r="B32" s="47"/>
      <c r="C32" s="33" t="s">
        <v>7</v>
      </c>
      <c r="D32" s="30">
        <f t="shared" si="9"/>
        <v>73</v>
      </c>
      <c r="E32" s="30">
        <f t="shared" si="9"/>
        <v>52</v>
      </c>
      <c r="F32" s="30">
        <f t="shared" si="9"/>
        <v>48</v>
      </c>
      <c r="G32" s="30">
        <f t="shared" si="9"/>
        <v>61</v>
      </c>
      <c r="H32" s="30">
        <f t="shared" si="9"/>
        <v>74</v>
      </c>
      <c r="I32" s="30">
        <f t="shared" si="9"/>
        <v>83</v>
      </c>
      <c r="J32" s="30">
        <f t="shared" si="9"/>
        <v>195</v>
      </c>
      <c r="K32" s="30">
        <f t="shared" si="9"/>
        <v>196</v>
      </c>
    </row>
    <row r="33" spans="1:11" ht="16.5" customHeight="1" x14ac:dyDescent="0.25">
      <c r="A33" s="62"/>
      <c r="B33" s="46" t="s">
        <v>9</v>
      </c>
      <c r="C33" s="7" t="s">
        <v>5</v>
      </c>
      <c r="D33" s="28">
        <v>70</v>
      </c>
      <c r="E33" s="28">
        <v>40</v>
      </c>
      <c r="F33" s="28">
        <v>28</v>
      </c>
      <c r="G33" s="28">
        <v>47</v>
      </c>
      <c r="H33" s="28">
        <v>31</v>
      </c>
      <c r="I33" s="28">
        <v>38</v>
      </c>
      <c r="J33" s="28">
        <f>SUM(D33,F33,H33)</f>
        <v>129</v>
      </c>
      <c r="K33" s="29">
        <f>SUM(E33,G33,I33)</f>
        <v>125</v>
      </c>
    </row>
    <row r="34" spans="1:11" x14ac:dyDescent="0.25">
      <c r="A34" s="62"/>
      <c r="B34" s="44"/>
      <c r="C34" s="4" t="s">
        <v>6</v>
      </c>
      <c r="D34" s="25">
        <v>77</v>
      </c>
      <c r="E34" s="25">
        <v>39</v>
      </c>
      <c r="F34" s="25">
        <v>40</v>
      </c>
      <c r="G34" s="25">
        <v>46</v>
      </c>
      <c r="H34" s="25">
        <v>39</v>
      </c>
      <c r="I34" s="25">
        <v>41</v>
      </c>
      <c r="J34" s="25">
        <f t="shared" ref="J34:K35" si="10">SUM(D34,F34,H34)</f>
        <v>156</v>
      </c>
      <c r="K34" s="26">
        <f t="shared" si="10"/>
        <v>126</v>
      </c>
    </row>
    <row r="35" spans="1:11" ht="15.75" thickBot="1" x14ac:dyDescent="0.3">
      <c r="A35" s="62"/>
      <c r="B35" s="47"/>
      <c r="C35" s="33" t="s">
        <v>7</v>
      </c>
      <c r="D35" s="31">
        <v>58</v>
      </c>
      <c r="E35" s="31">
        <v>31</v>
      </c>
      <c r="F35" s="31">
        <v>35</v>
      </c>
      <c r="G35" s="31">
        <v>34</v>
      </c>
      <c r="H35" s="31">
        <v>37</v>
      </c>
      <c r="I35" s="31">
        <v>42</v>
      </c>
      <c r="J35" s="30">
        <f t="shared" si="10"/>
        <v>130</v>
      </c>
      <c r="K35" s="32">
        <f t="shared" si="10"/>
        <v>107</v>
      </c>
    </row>
    <row r="36" spans="1:11" ht="21" customHeight="1" x14ac:dyDescent="0.25">
      <c r="A36" s="62"/>
      <c r="B36" s="46" t="s">
        <v>37</v>
      </c>
      <c r="C36" s="7" t="s">
        <v>5</v>
      </c>
      <c r="D36" s="28">
        <f t="shared" ref="D36:K38" si="11">SUM(D33,D27,D24,D21)</f>
        <v>144</v>
      </c>
      <c r="E36" s="28">
        <f t="shared" si="11"/>
        <v>107</v>
      </c>
      <c r="F36" s="28">
        <f t="shared" si="11"/>
        <v>68</v>
      </c>
      <c r="G36" s="28">
        <f t="shared" si="11"/>
        <v>113</v>
      </c>
      <c r="H36" s="28">
        <f t="shared" si="11"/>
        <v>79</v>
      </c>
      <c r="I36" s="28">
        <f t="shared" si="11"/>
        <v>135</v>
      </c>
      <c r="J36" s="28">
        <f t="shared" si="11"/>
        <v>291</v>
      </c>
      <c r="K36" s="28">
        <f t="shared" si="11"/>
        <v>355</v>
      </c>
    </row>
    <row r="37" spans="1:11" x14ac:dyDescent="0.25">
      <c r="A37" s="62"/>
      <c r="B37" s="44"/>
      <c r="C37" s="4" t="s">
        <v>6</v>
      </c>
      <c r="D37" s="25">
        <f t="shared" si="11"/>
        <v>167</v>
      </c>
      <c r="E37" s="25">
        <f t="shared" si="11"/>
        <v>113</v>
      </c>
      <c r="F37" s="25">
        <f t="shared" si="11"/>
        <v>93</v>
      </c>
      <c r="G37" s="25">
        <f t="shared" si="11"/>
        <v>118</v>
      </c>
      <c r="H37" s="25">
        <f t="shared" si="11"/>
        <v>128</v>
      </c>
      <c r="I37" s="25">
        <f t="shared" si="11"/>
        <v>142</v>
      </c>
      <c r="J37" s="25">
        <f t="shared" si="11"/>
        <v>388</v>
      </c>
      <c r="K37" s="25">
        <f t="shared" si="11"/>
        <v>373</v>
      </c>
    </row>
    <row r="38" spans="1:11" ht="15.75" thickBot="1" x14ac:dyDescent="0.3">
      <c r="A38" s="63"/>
      <c r="B38" s="47"/>
      <c r="C38" s="33" t="s">
        <v>7</v>
      </c>
      <c r="D38" s="30">
        <f t="shared" si="11"/>
        <v>131</v>
      </c>
      <c r="E38" s="30">
        <f t="shared" si="11"/>
        <v>83</v>
      </c>
      <c r="F38" s="30">
        <f t="shared" si="11"/>
        <v>83</v>
      </c>
      <c r="G38" s="30">
        <f t="shared" si="11"/>
        <v>95</v>
      </c>
      <c r="H38" s="30">
        <f t="shared" si="11"/>
        <v>111</v>
      </c>
      <c r="I38" s="30">
        <f t="shared" si="11"/>
        <v>125</v>
      </c>
      <c r="J38" s="30">
        <f t="shared" si="11"/>
        <v>325</v>
      </c>
      <c r="K38" s="30">
        <f t="shared" si="11"/>
        <v>303</v>
      </c>
    </row>
    <row r="40" spans="1:11" x14ac:dyDescent="0.25">
      <c r="A40" s="21" t="s">
        <v>11</v>
      </c>
    </row>
    <row r="41" spans="1:11" x14ac:dyDescent="0.25">
      <c r="A41" s="21" t="s">
        <v>31</v>
      </c>
    </row>
    <row r="42" spans="1:11" x14ac:dyDescent="0.25">
      <c r="A42" s="21" t="s">
        <v>12</v>
      </c>
    </row>
    <row r="43" spans="1:11" x14ac:dyDescent="0.25">
      <c r="A43" s="21" t="s">
        <v>14</v>
      </c>
    </row>
    <row r="44" spans="1:11" x14ac:dyDescent="0.25">
      <c r="A44" s="21" t="s">
        <v>15</v>
      </c>
    </row>
    <row r="45" spans="1:11" x14ac:dyDescent="0.25">
      <c r="A45" s="21" t="s">
        <v>16</v>
      </c>
    </row>
    <row r="46" spans="1:11" x14ac:dyDescent="0.25">
      <c r="A46" s="21" t="s">
        <v>17</v>
      </c>
    </row>
    <row r="47" spans="1:11" x14ac:dyDescent="0.25">
      <c r="A47" s="21" t="s">
        <v>18</v>
      </c>
    </row>
    <row r="48" spans="1:11" x14ac:dyDescent="0.25">
      <c r="A48" s="21" t="s">
        <v>19</v>
      </c>
    </row>
    <row r="49" spans="1:1" x14ac:dyDescent="0.25">
      <c r="A49" s="22" t="s">
        <v>20</v>
      </c>
    </row>
    <row r="50" spans="1:1" x14ac:dyDescent="0.25">
      <c r="A50" s="21" t="s">
        <v>21</v>
      </c>
    </row>
    <row r="51" spans="1:1" x14ac:dyDescent="0.25">
      <c r="A51" s="21" t="s">
        <v>22</v>
      </c>
    </row>
  </sheetData>
  <mergeCells count="16">
    <mergeCell ref="B21:B23"/>
    <mergeCell ref="B24:B26"/>
    <mergeCell ref="A21:A38"/>
    <mergeCell ref="B27:B29"/>
    <mergeCell ref="B30:B32"/>
    <mergeCell ref="B33:B35"/>
    <mergeCell ref="B36:B38"/>
    <mergeCell ref="A2:C2"/>
    <mergeCell ref="A3:A20"/>
    <mergeCell ref="B1:K1"/>
    <mergeCell ref="B3:B5"/>
    <mergeCell ref="B6:B8"/>
    <mergeCell ref="B9:B11"/>
    <mergeCell ref="B12:B14"/>
    <mergeCell ref="B15:B17"/>
    <mergeCell ref="B18:B20"/>
  </mergeCells>
  <hyperlinks>
    <hyperlink ref="A49" r:id="rId1" display="https://www.screenaustralia.gov.au/fact-finders/reports-and-key-issues/reports-and-discussion-papers/gender-matters"/>
  </hyperlinks>
  <pageMargins left="0.70866141732283472" right="0.70866141732283472" top="0.74803149606299213" bottom="0.74803149606299213" header="0.31496062992125984" footer="0.31496062992125984"/>
  <pageSetup paperSize="9" scale="6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Headcount table %</vt:lpstr>
      <vt:lpstr>Headcount table_creatives</vt:lpstr>
    </vt:vector>
  </TitlesOfParts>
  <Company>Screen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Felicity Clive</dc:creator>
  <cp:lastModifiedBy> </cp:lastModifiedBy>
  <cp:lastPrinted>2019-08-22T04:55:18Z</cp:lastPrinted>
  <dcterms:created xsi:type="dcterms:W3CDTF">2019-08-06T05:18:23Z</dcterms:created>
  <dcterms:modified xsi:type="dcterms:W3CDTF">2019-08-22T05:05:40Z</dcterms:modified>
</cp:coreProperties>
</file>